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GT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61" sheetId="9" r:id="rId9"/>
    <sheet name="GT462" sheetId="10" r:id="rId10"/>
    <sheet name="DC46" sheetId="11" r:id="rId11"/>
    <sheet name="GT481" sheetId="12" r:id="rId12"/>
    <sheet name="GT482" sheetId="13" r:id="rId13"/>
    <sheet name="GT483" sheetId="14" r:id="rId14"/>
    <sheet name="GT484" sheetId="15" r:id="rId15"/>
    <sheet name="DC48" sheetId="16" r:id="rId16"/>
  </sheets>
  <definedNames>
    <definedName name="_xlnm.Print_Area" localSheetId="7">'DC42'!$A$2:$M$33</definedName>
    <definedName name="_xlnm.Print_Area" localSheetId="10">'DC46'!$A$2:$M$33</definedName>
    <definedName name="_xlnm.Print_Area" localSheetId="15">'DC48'!$A$2:$M$33</definedName>
    <definedName name="_xlnm.Print_Area" localSheetId="1">'EKU'!$A$2:$M$33</definedName>
    <definedName name="_xlnm.Print_Area" localSheetId="4">'GT421'!$A$2:$M$33</definedName>
    <definedName name="_xlnm.Print_Area" localSheetId="5">'GT422'!$A$2:$M$33</definedName>
    <definedName name="_xlnm.Print_Area" localSheetId="6">'GT423'!$A$2:$M$33</definedName>
    <definedName name="_xlnm.Print_Area" localSheetId="8">'GT461'!$A$2:$M$33</definedName>
    <definedName name="_xlnm.Print_Area" localSheetId="9">'GT462'!$A$2:$M$33</definedName>
    <definedName name="_xlnm.Print_Area" localSheetId="11">'GT481'!$A$2:$M$33</definedName>
    <definedName name="_xlnm.Print_Area" localSheetId="12">'GT482'!$A$2:$M$33</definedName>
    <definedName name="_xlnm.Print_Area" localSheetId="13">'GT483'!$A$2:$M$33</definedName>
    <definedName name="_xlnm.Print_Area" localSheetId="14">'GT484'!$A$2:$M$33</definedName>
    <definedName name="_xlnm.Print_Area" localSheetId="2">'JHB'!$A$2:$M$33</definedName>
    <definedName name="_xlnm.Print_Area" localSheetId="0">'Summary GT'!$A$2:$M$33</definedName>
    <definedName name="_xlnm.Print_Area" localSheetId="3">'TSH'!$A$2:$M$33</definedName>
  </definedNames>
  <calcPr fullCalcOnLoad="1"/>
</workbook>
</file>

<file path=xl/sharedStrings.xml><?xml version="1.0" encoding="utf-8"?>
<sst xmlns="http://schemas.openxmlformats.org/spreadsheetml/2006/main" count="800" uniqueCount="60">
  <si>
    <t>Gauteng: Ekurhuleni Metro(EKU)</t>
  </si>
  <si>
    <t>STATEMENT OF CAPITAL AND OPERATING EXPENDITURE FOR 2010/11</t>
  </si>
  <si>
    <t>Changes to baseline</t>
  </si>
  <si>
    <t>2010/11</t>
  </si>
  <si>
    <t>2011/12</t>
  </si>
  <si>
    <t>2012/13</t>
  </si>
  <si>
    <t>% change to baseline</t>
  </si>
  <si>
    <t>% share of total change to baseline</t>
  </si>
  <si>
    <t>R thousands</t>
  </si>
  <si>
    <t>2009/10 Medium term estimates (1)</t>
  </si>
  <si>
    <t>2010/11 Draft Medium term estimates (2)</t>
  </si>
  <si>
    <t>2009/10 Medium term estimates (3)</t>
  </si>
  <si>
    <t>2010/11 Draft Medium term estimates (4)</t>
  </si>
  <si>
    <t>2010/11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</si>
  <si>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</si>
  <si>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</si>
  <si>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</si>
  <si>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</si>
  <si>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</si>
  <si>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</si>
  <si>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</si>
  <si>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Bad and doubtful debt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</si>
  <si>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</si>
  <si>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</si>
  <si>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</si>
  <si>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</si>
  <si>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</si>
  <si>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</si>
  <si>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</si>
  <si>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</si>
  <si>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</si>
  <si>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</si>
  <si>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</si>
  <si>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</si>
  <si>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</si>
  <si>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</si>
  <si>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</si>
  <si>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</si>
  <si>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2009/10, projection for 2010/11</t>
  </si>
  <si>
    <t>(2) Tabled budget informed by Appendix B 2010/11</t>
  </si>
  <si>
    <t>(3) Adopted budget informed by Appendix B 2009/10, projection for 2011/12</t>
  </si>
  <si>
    <t>(4) Tabled budget informed by Appendix B 2010/11, projection for 2011/12</t>
  </si>
  <si>
    <t>(5) Tabled budget informed by Appendix B 2010/11, projection for 2012/13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</si>
  <si>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</si>
  <si>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</si>
  <si>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</si>
  <si>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</si>
  <si>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</si>
  <si>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</si>
  <si>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Nokeng Tsa Taemane(GT461)</t>
  </si>
  <si>
    <t>Gauteng: Kungwini(GT462)</t>
  </si>
  <si>
    <t>Gauteng: Metsweding(DC46)</t>
  </si>
  <si>
    <t>Gauteng: Mogale City(GT481)</t>
  </si>
  <si>
    <t>Gauteng: Randfontein(GT482)</t>
  </si>
  <si>
    <t>Gauteng: Westonaria(GT483)</t>
  </si>
  <si>
    <t>Gauteng: Merafong City(GT484)</t>
  </si>
  <si>
    <t>Gauteng: West Rand(DC48)</t>
  </si>
  <si>
    <t>2009/10 Medium term estimates</t>
  </si>
  <si>
    <t>2010/11 Draft Medium term estimates</t>
  </si>
  <si>
    <t>Summary for Gauteng municipalities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</si>
</sst>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name val="Arial Narrow"/>
      <family val="2"/>
    </font>
    <font>
      <b/>
      <i/>
      <sz val="8"/>
      <color indexed="9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wrapText="1"/>
      <protection/>
    </xf>
    <xf numFmtId="41" fontId="22" fillId="0" borderId="12" xfId="0" applyNumberFormat="1" applyFont="1" applyFill="1" applyBorder="1" applyAlignment="1" applyProtection="1" quotePrefix="1">
      <alignment horizontal="center" vertical="top"/>
      <protection/>
    </xf>
    <xf numFmtId="41" fontId="22" fillId="0" borderId="13" xfId="0" applyNumberFormat="1" applyFont="1" applyFill="1" applyBorder="1" applyAlignment="1" applyProtection="1" quotePrefix="1">
      <alignment horizontal="center" vertical="top"/>
      <protection/>
    </xf>
    <xf numFmtId="41" fontId="22" fillId="0" borderId="14" xfId="0" applyNumberFormat="1" applyFont="1" applyFill="1" applyBorder="1" applyAlignment="1" applyProtection="1" quotePrefix="1">
      <alignment horizontal="center" vertical="top"/>
      <protection/>
    </xf>
    <xf numFmtId="17" fontId="22" fillId="0" borderId="15" xfId="0" applyNumberFormat="1" applyFont="1" applyFill="1" applyBorder="1" applyAlignment="1" applyProtection="1" quotePrefix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22" fillId="0" borderId="16" xfId="0" applyFont="1" applyBorder="1" applyAlignment="1" applyProtection="1">
      <alignment horizontal="center" vertical="top" wrapText="1"/>
      <protection/>
    </xf>
    <xf numFmtId="0" fontId="23" fillId="0" borderId="15" xfId="0" applyFont="1" applyBorder="1" applyAlignment="1" applyProtection="1">
      <alignment horizontal="center" vertical="top" wrapText="1"/>
      <protection/>
    </xf>
    <xf numFmtId="0" fontId="23" fillId="0" borderId="15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 wrapText="1"/>
      <protection/>
    </xf>
    <xf numFmtId="0" fontId="22" fillId="0" borderId="10" xfId="0" applyNumberFormat="1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 applyProtection="1">
      <alignment horizontal="centerContinuous" vertical="top" wrapText="1"/>
      <protection/>
    </xf>
    <xf numFmtId="0" fontId="22" fillId="0" borderId="21" xfId="0" applyFont="1" applyFill="1" applyBorder="1" applyAlignment="1" applyProtection="1">
      <alignment horizontal="centerContinuous" vertical="top" wrapText="1"/>
      <protection/>
    </xf>
    <xf numFmtId="0" fontId="22" fillId="0" borderId="22" xfId="0" applyFont="1" applyFill="1" applyBorder="1" applyAlignment="1" applyProtection="1">
      <alignment horizontal="centerContinuous" vertical="top" wrapText="1"/>
      <protection/>
    </xf>
    <xf numFmtId="0" fontId="22" fillId="0" borderId="20" xfId="0" applyFont="1" applyBorder="1" applyAlignment="1" applyProtection="1">
      <alignment horizontal="centerContinuous" vertical="top" wrapText="1"/>
      <protection/>
    </xf>
    <xf numFmtId="0" fontId="22" fillId="0" borderId="21" xfId="0" applyFont="1" applyBorder="1" applyAlignment="1" applyProtection="1">
      <alignment horizontal="centerContinuous" vertical="top" wrapText="1"/>
      <protection/>
    </xf>
    <xf numFmtId="0" fontId="22" fillId="0" borderId="22" xfId="0" applyFont="1" applyBorder="1" applyAlignment="1" applyProtection="1">
      <alignment horizontal="centerContinuous" vertical="top" wrapText="1"/>
      <protection/>
    </xf>
    <xf numFmtId="0" fontId="24" fillId="0" borderId="20" xfId="0" applyFont="1" applyBorder="1" applyAlignment="1" applyProtection="1">
      <alignment horizontal="centerContinuous" vertical="top" wrapText="1"/>
      <protection/>
    </xf>
    <xf numFmtId="0" fontId="23" fillId="0" borderId="20" xfId="0" applyFont="1" applyBorder="1" applyAlignment="1" applyProtection="1">
      <alignment horizontal="centerContinuous" vertical="top" wrapText="1"/>
      <protection/>
    </xf>
    <xf numFmtId="0" fontId="22" fillId="0" borderId="23" xfId="0" applyFont="1" applyBorder="1" applyAlignment="1" applyProtection="1">
      <alignment horizontal="centerContinuous" vertical="top"/>
      <protection/>
    </xf>
    <xf numFmtId="0" fontId="22" fillId="0" borderId="24" xfId="0" applyFont="1" applyBorder="1" applyAlignment="1" applyProtection="1">
      <alignment horizontal="centerContinuous" vertical="top"/>
      <protection/>
    </xf>
    <xf numFmtId="0" fontId="25" fillId="0" borderId="1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71" fontId="26" fillId="0" borderId="25" xfId="0" applyNumberFormat="1" applyFont="1" applyBorder="1" applyAlignment="1" applyProtection="1">
      <alignment horizontal="center" vertical="center" wrapText="1"/>
      <protection/>
    </xf>
    <xf numFmtId="171" fontId="26" fillId="0" borderId="26" xfId="0" applyNumberFormat="1" applyFont="1" applyBorder="1" applyAlignment="1" applyProtection="1">
      <alignment horizontal="center" vertical="center" wrapText="1"/>
      <protection/>
    </xf>
    <xf numFmtId="171" fontId="26" fillId="0" borderId="27" xfId="0" applyNumberFormat="1" applyFont="1" applyBorder="1" applyAlignment="1" applyProtection="1">
      <alignment horizontal="center" vertical="center" wrapText="1"/>
      <protection/>
    </xf>
    <xf numFmtId="0" fontId="24" fillId="0" borderId="25" xfId="0" applyNumberFormat="1" applyFont="1" applyBorder="1" applyAlignment="1" applyProtection="1">
      <alignment horizontal="center" vertical="center" wrapText="1"/>
      <protection/>
    </xf>
    <xf numFmtId="41" fontId="21" fillId="0" borderId="28" xfId="0" applyNumberFormat="1" applyFont="1" applyBorder="1" applyAlignment="1" applyProtection="1">
      <alignment horizontal="left" vertical="center" indent="1"/>
      <protection/>
    </xf>
    <xf numFmtId="175" fontId="21" fillId="0" borderId="29" xfId="0" applyNumberFormat="1" applyFont="1" applyFill="1" applyBorder="1" applyAlignment="1" applyProtection="1">
      <alignment horizontal="right" vertical="center"/>
      <protection/>
    </xf>
    <xf numFmtId="175" fontId="21" fillId="0" borderId="0" xfId="0" applyNumberFormat="1" applyFont="1" applyFill="1" applyBorder="1" applyAlignment="1" applyProtection="1">
      <alignment horizontal="right" vertical="center"/>
      <protection/>
    </xf>
    <xf numFmtId="175" fontId="21" fillId="0" borderId="28" xfId="0" applyNumberFormat="1" applyFont="1" applyFill="1" applyBorder="1" applyAlignment="1" applyProtection="1">
      <alignment horizontal="right" vertical="center"/>
      <protection/>
    </xf>
    <xf numFmtId="173" fontId="27" fillId="0" borderId="29" xfId="59" applyNumberFormat="1" applyFont="1" applyFill="1" applyBorder="1" applyAlignment="1" applyProtection="1">
      <alignment horizontal="center" vertical="center"/>
      <protection/>
    </xf>
    <xf numFmtId="173" fontId="27" fillId="0" borderId="10" xfId="0" applyNumberFormat="1" applyFont="1" applyBorder="1" applyAlignment="1" applyProtection="1">
      <alignment/>
      <protection/>
    </xf>
    <xf numFmtId="173" fontId="27" fillId="0" borderId="30" xfId="0" applyNumberFormat="1" applyFont="1" applyBorder="1" applyAlignment="1" applyProtection="1">
      <alignment/>
      <protection/>
    </xf>
    <xf numFmtId="49" fontId="22" fillId="0" borderId="31" xfId="0" applyNumberFormat="1" applyFont="1" applyBorder="1" applyAlignment="1" applyProtection="1">
      <alignment vertical="center"/>
      <protection/>
    </xf>
    <xf numFmtId="175" fontId="22" fillId="0" borderId="32" xfId="0" applyNumberFormat="1" applyFont="1" applyFill="1" applyBorder="1" applyAlignment="1" applyProtection="1">
      <alignment horizontal="right" vertical="center"/>
      <protection/>
    </xf>
    <xf numFmtId="175" fontId="22" fillId="0" borderId="31" xfId="0" applyNumberFormat="1" applyFont="1" applyFill="1" applyBorder="1" applyAlignment="1" applyProtection="1">
      <alignment horizontal="right" vertical="center"/>
      <protection/>
    </xf>
    <xf numFmtId="175" fontId="22" fillId="0" borderId="33" xfId="0" applyNumberFormat="1" applyFont="1" applyFill="1" applyBorder="1" applyAlignment="1" applyProtection="1">
      <alignment horizontal="right" vertical="center"/>
      <protection/>
    </xf>
    <xf numFmtId="173" fontId="25" fillId="0" borderId="32" xfId="59" applyNumberFormat="1" applyFont="1" applyFill="1" applyBorder="1" applyAlignment="1" applyProtection="1">
      <alignment horizontal="center" vertical="center"/>
      <protection/>
    </xf>
    <xf numFmtId="173" fontId="25" fillId="0" borderId="34" xfId="0" applyNumberFormat="1" applyFont="1" applyBorder="1" applyAlignment="1" applyProtection="1">
      <alignment/>
      <protection/>
    </xf>
    <xf numFmtId="173" fontId="25" fillId="0" borderId="35" xfId="0" applyNumberFormat="1" applyFont="1" applyBorder="1" applyAlignment="1" applyProtection="1">
      <alignment/>
      <protection/>
    </xf>
    <xf numFmtId="175" fontId="22" fillId="0" borderId="29" xfId="0" applyNumberFormat="1" applyFont="1" applyFill="1" applyBorder="1" applyAlignment="1" applyProtection="1">
      <alignment horizontal="right" vertical="center"/>
      <protection/>
    </xf>
    <xf numFmtId="175" fontId="22" fillId="0" borderId="0" xfId="0" applyNumberFormat="1" applyFont="1" applyFill="1" applyBorder="1" applyAlignment="1" applyProtection="1">
      <alignment horizontal="right" vertical="center"/>
      <protection/>
    </xf>
    <xf numFmtId="175" fontId="22" fillId="0" borderId="28" xfId="0" applyNumberFormat="1" applyFont="1" applyFill="1" applyBorder="1" applyAlignment="1" applyProtection="1">
      <alignment horizontal="right" vertical="center"/>
      <protection/>
    </xf>
    <xf numFmtId="174" fontId="27" fillId="0" borderId="29" xfId="59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/>
      <protection/>
    </xf>
    <xf numFmtId="0" fontId="27" fillId="0" borderId="30" xfId="0" applyFont="1" applyBorder="1" applyAlignment="1" applyProtection="1">
      <alignment/>
      <protection/>
    </xf>
    <xf numFmtId="173" fontId="27" fillId="0" borderId="29" xfId="0" applyNumberFormat="1" applyFont="1" applyFill="1" applyBorder="1" applyAlignment="1" applyProtection="1">
      <alignment horizontal="center" vertical="center"/>
      <protection/>
    </xf>
    <xf numFmtId="173" fontId="25" fillId="0" borderId="25" xfId="59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Border="1" applyAlignment="1" applyProtection="1">
      <alignment vertical="center"/>
      <protection/>
    </xf>
    <xf numFmtId="41" fontId="25" fillId="0" borderId="16" xfId="0" applyNumberFormat="1" applyFont="1" applyBorder="1" applyAlignment="1" applyProtection="1">
      <alignment horizontal="left" vertical="center" wrapText="1"/>
      <protection/>
    </xf>
    <xf numFmtId="175" fontId="25" fillId="0" borderId="29" xfId="0" applyNumberFormat="1" applyFont="1" applyFill="1" applyBorder="1" applyAlignment="1" applyProtection="1">
      <alignment horizontal="right" vertical="center"/>
      <protection/>
    </xf>
    <xf numFmtId="175" fontId="25" fillId="0" borderId="0" xfId="0" applyNumberFormat="1" applyFont="1" applyFill="1" applyBorder="1" applyAlignment="1" applyProtection="1">
      <alignment horizontal="right" vertical="center"/>
      <protection/>
    </xf>
    <xf numFmtId="175" fontId="25" fillId="0" borderId="28" xfId="0" applyNumberFormat="1" applyFont="1" applyFill="1" applyBorder="1" applyAlignment="1" applyProtection="1">
      <alignment horizontal="right" vertical="center"/>
      <protection/>
    </xf>
    <xf numFmtId="175" fontId="25" fillId="0" borderId="15" xfId="0" applyNumberFormat="1" applyFont="1" applyFill="1" applyBorder="1" applyAlignment="1" applyProtection="1">
      <alignment horizontal="right" vertical="center"/>
      <protection/>
    </xf>
    <xf numFmtId="175" fontId="25" fillId="0" borderId="11" xfId="0" applyNumberFormat="1" applyFont="1" applyFill="1" applyBorder="1" applyAlignment="1" applyProtection="1">
      <alignment horizontal="right" vertical="center"/>
      <protection/>
    </xf>
    <xf numFmtId="175" fontId="25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15" xfId="59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Border="1" applyAlignment="1" applyProtection="1">
      <alignment/>
      <protection/>
    </xf>
    <xf numFmtId="0" fontId="27" fillId="0" borderId="18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vertical="center"/>
      <protection/>
    </xf>
    <xf numFmtId="0" fontId="27" fillId="0" borderId="36" xfId="59" applyNumberFormat="1" applyFont="1" applyFill="1" applyBorder="1" applyAlignment="1" applyProtection="1">
      <alignment horizontal="center" vertical="center"/>
      <protection/>
    </xf>
    <xf numFmtId="0" fontId="27" fillId="0" borderId="37" xfId="0" applyNumberFormat="1" applyFont="1" applyBorder="1" applyAlignment="1" applyProtection="1">
      <alignment/>
      <protection/>
    </xf>
    <xf numFmtId="0" fontId="27" fillId="0" borderId="38" xfId="0" applyNumberFormat="1" applyFont="1" applyBorder="1" applyAlignment="1" applyProtection="1">
      <alignment/>
      <protection/>
    </xf>
    <xf numFmtId="175" fontId="26" fillId="0" borderId="15" xfId="0" applyNumberFormat="1" applyFont="1" applyBorder="1" applyAlignment="1" applyProtection="1">
      <alignment horizontal="center" vertical="center" wrapText="1"/>
      <protection/>
    </xf>
    <xf numFmtId="175" fontId="26" fillId="0" borderId="11" xfId="0" applyNumberFormat="1" applyFont="1" applyBorder="1" applyAlignment="1" applyProtection="1">
      <alignment horizontal="center" vertical="center" wrapText="1"/>
      <protection/>
    </xf>
    <xf numFmtId="175" fontId="26" fillId="0" borderId="16" xfId="0" applyNumberFormat="1" applyFont="1" applyBorder="1" applyAlignment="1" applyProtection="1">
      <alignment horizontal="center" vertical="center" wrapText="1"/>
      <protection/>
    </xf>
    <xf numFmtId="0" fontId="28" fillId="0" borderId="29" xfId="0" applyNumberFormat="1" applyFont="1" applyBorder="1" applyAlignment="1" applyProtection="1">
      <alignment horizontal="center" vertical="center" wrapText="1"/>
      <protection/>
    </xf>
    <xf numFmtId="0" fontId="28" fillId="0" borderId="15" xfId="0" applyNumberFormat="1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/>
      <protection/>
    </xf>
    <xf numFmtId="0" fontId="27" fillId="0" borderId="18" xfId="0" applyFont="1" applyBorder="1" applyAlignment="1" applyProtection="1">
      <alignment/>
      <protection/>
    </xf>
    <xf numFmtId="49" fontId="22" fillId="0" borderId="39" xfId="0" applyNumberFormat="1" applyFont="1" applyBorder="1" applyAlignment="1" applyProtection="1">
      <alignment vertical="center"/>
      <protection/>
    </xf>
    <xf numFmtId="175" fontId="22" fillId="0" borderId="40" xfId="0" applyNumberFormat="1" applyFont="1" applyFill="1" applyBorder="1" applyAlignment="1" applyProtection="1">
      <alignment horizontal="right" vertical="center"/>
      <protection/>
    </xf>
    <xf numFmtId="175" fontId="22" fillId="0" borderId="39" xfId="0" applyNumberFormat="1" applyFont="1" applyFill="1" applyBorder="1" applyAlignment="1" applyProtection="1">
      <alignment horizontal="right" vertical="center"/>
      <protection/>
    </xf>
    <xf numFmtId="175" fontId="22" fillId="0" borderId="41" xfId="0" applyNumberFormat="1" applyFont="1" applyFill="1" applyBorder="1" applyAlignment="1" applyProtection="1">
      <alignment horizontal="right" vertical="center"/>
      <protection/>
    </xf>
    <xf numFmtId="173" fontId="25" fillId="0" borderId="40" xfId="59" applyNumberFormat="1" applyFont="1" applyFill="1" applyBorder="1" applyAlignment="1" applyProtection="1">
      <alignment horizontal="center" vertical="center"/>
      <protection/>
    </xf>
    <xf numFmtId="173" fontId="25" fillId="0" borderId="42" xfId="0" applyNumberFormat="1" applyFont="1" applyBorder="1" applyAlignment="1" applyProtection="1">
      <alignment/>
      <protection/>
    </xf>
    <xf numFmtId="173" fontId="25" fillId="0" borderId="43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168" fontId="23" fillId="0" borderId="0" xfId="0" applyNumberFormat="1" applyFont="1" applyAlignment="1">
      <alignment horizontal="right" wrapText="1"/>
    </xf>
    <xf numFmtId="168" fontId="29" fillId="0" borderId="0" xfId="0" applyNumberFormat="1" applyFont="1" applyAlignment="1">
      <alignment horizontal="right" wrapText="1"/>
    </xf>
    <xf numFmtId="0" fontId="21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1" fontId="21" fillId="0" borderId="28" xfId="0" applyNumberFormat="1" applyFont="1" applyBorder="1" applyAlignment="1" applyProtection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57</v>
      </c>
      <c r="D6" s="18" t="s">
        <v>58</v>
      </c>
      <c r="E6" s="19" t="s">
        <v>2</v>
      </c>
      <c r="F6" s="20" t="s">
        <v>57</v>
      </c>
      <c r="G6" s="21" t="s">
        <v>58</v>
      </c>
      <c r="H6" s="22" t="s">
        <v>2</v>
      </c>
      <c r="I6" s="23" t="s">
        <v>58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12421863007</v>
      </c>
      <c r="D8" s="35">
        <v>12273043751</v>
      </c>
      <c r="E8" s="36">
        <f>$D8-$C8</f>
        <v>-148819256</v>
      </c>
      <c r="F8" s="34">
        <v>13448715144</v>
      </c>
      <c r="G8" s="35">
        <v>13400585126</v>
      </c>
      <c r="H8" s="36">
        <f>$G8-$F8</f>
        <v>-48130018</v>
      </c>
      <c r="I8" s="36">
        <v>14626657948</v>
      </c>
      <c r="J8" s="37">
        <f>IF($C8=0,0,($E8/$C8)*100)</f>
        <v>-1.198042965987767</v>
      </c>
      <c r="K8" s="38">
        <f>IF($F8=0,0,($H8/$F8)*100)</f>
        <v>-0.35787818750457134</v>
      </c>
      <c r="L8" s="39">
        <f>IF($E$11=0,0,($E8/$E$11)*100)</f>
        <v>-8.107684783172044</v>
      </c>
      <c r="M8" s="38">
        <f>IF($H$11=0,0,($H8/$H$11)*100)</f>
        <v>-1.0714085559462647</v>
      </c>
      <c r="N8" s="86"/>
      <c r="O8" s="91"/>
    </row>
    <row r="9" spans="1:15" ht="12.75">
      <c r="A9" s="2"/>
      <c r="B9" s="33" t="s">
        <v>16</v>
      </c>
      <c r="C9" s="34">
        <v>36693010331</v>
      </c>
      <c r="D9" s="35">
        <v>39409913882</v>
      </c>
      <c r="E9" s="36">
        <f>$D9-$C9</f>
        <v>2716903551</v>
      </c>
      <c r="F9" s="34">
        <v>41947408571</v>
      </c>
      <c r="G9" s="35">
        <v>46380545659</v>
      </c>
      <c r="H9" s="36">
        <f>$G9-$F9</f>
        <v>4433137088</v>
      </c>
      <c r="I9" s="36">
        <v>54971141946</v>
      </c>
      <c r="J9" s="37">
        <f>IF($C9=0,0,($E9/$C9)*100)</f>
        <v>7.404417153270826</v>
      </c>
      <c r="K9" s="38">
        <f>IF($F9=0,0,($H9/$F9)*100)</f>
        <v>10.568321712881241</v>
      </c>
      <c r="L9" s="39">
        <f>IF($E$11=0,0,($E9/$E$11)*100)</f>
        <v>148.01711935576932</v>
      </c>
      <c r="M9" s="38">
        <f>IF($H$11=0,0,($H9/$H$11)*100)</f>
        <v>98.6847959576061</v>
      </c>
      <c r="N9" s="86"/>
      <c r="O9" s="91"/>
    </row>
    <row r="10" spans="1:15" ht="12.75">
      <c r="A10" s="2"/>
      <c r="B10" s="33" t="s">
        <v>17</v>
      </c>
      <c r="C10" s="34">
        <v>21248306475</v>
      </c>
      <c r="D10" s="35">
        <v>20515755504</v>
      </c>
      <c r="E10" s="36">
        <f aca="true" t="shared" si="0" ref="E10:E33">$D10-$C10</f>
        <v>-732550971</v>
      </c>
      <c r="F10" s="34">
        <v>21315942205</v>
      </c>
      <c r="G10" s="35">
        <v>21423154068</v>
      </c>
      <c r="H10" s="36">
        <f aca="true" t="shared" si="1" ref="H10:H33">$G10-$F10</f>
        <v>107211863</v>
      </c>
      <c r="I10" s="36">
        <v>22915227723</v>
      </c>
      <c r="J10" s="37">
        <f aca="true" t="shared" si="2" ref="J10:J33">IF($C10=0,0,($E10/$C10)*100)</f>
        <v>-3.4475734424383107</v>
      </c>
      <c r="K10" s="38">
        <f aca="true" t="shared" si="3" ref="K10:K33">IF($F10=0,0,($H10/$F10)*100)</f>
        <v>0.5029656299914893</v>
      </c>
      <c r="L10" s="39">
        <f>IF($E$11=0,0,($E10/$E$11)*100)</f>
        <v>-39.90943457259728</v>
      </c>
      <c r="M10" s="38">
        <f>IF($H$11=0,0,($H10/$H$11)*100)</f>
        <v>2.386612598340162</v>
      </c>
      <c r="N10" s="86"/>
      <c r="O10" s="91"/>
    </row>
    <row r="11" spans="1:15" ht="12.75">
      <c r="A11" s="15"/>
      <c r="B11" s="40" t="s">
        <v>18</v>
      </c>
      <c r="C11" s="41">
        <v>70363179813</v>
      </c>
      <c r="D11" s="42">
        <v>72198713137</v>
      </c>
      <c r="E11" s="43">
        <f t="shared" si="0"/>
        <v>1835533324</v>
      </c>
      <c r="F11" s="41">
        <v>76712065920</v>
      </c>
      <c r="G11" s="42">
        <v>81204284853</v>
      </c>
      <c r="H11" s="43">
        <f t="shared" si="1"/>
        <v>4492218933</v>
      </c>
      <c r="I11" s="43">
        <v>92513027617</v>
      </c>
      <c r="J11" s="44">
        <f t="shared" si="2"/>
        <v>2.6086560170790842</v>
      </c>
      <c r="K11" s="45">
        <f t="shared" si="3"/>
        <v>5.855948316767741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16332603468</v>
      </c>
      <c r="D13" s="35">
        <v>17521390675</v>
      </c>
      <c r="E13" s="36">
        <f t="shared" si="0"/>
        <v>1188787207</v>
      </c>
      <c r="F13" s="34">
        <v>17580355840</v>
      </c>
      <c r="G13" s="35">
        <v>18735967560</v>
      </c>
      <c r="H13" s="36">
        <f t="shared" si="1"/>
        <v>1155611720</v>
      </c>
      <c r="I13" s="36">
        <v>20203561716</v>
      </c>
      <c r="J13" s="37">
        <f t="shared" si="2"/>
        <v>7.278614271932558</v>
      </c>
      <c r="K13" s="38">
        <f t="shared" si="3"/>
        <v>6.573312454635731</v>
      </c>
      <c r="L13" s="39">
        <f aca="true" t="shared" si="4" ref="L13:L18">IF($E$18=0,0,($E13/$E$18)*100)</f>
        <v>36.482494604323534</v>
      </c>
      <c r="M13" s="38">
        <f aca="true" t="shared" si="5" ref="M13:M18">IF($H$18=0,0,($H13/$H$18)*100)</f>
        <v>25.41316119100503</v>
      </c>
      <c r="N13" s="86"/>
      <c r="O13" s="91"/>
    </row>
    <row r="14" spans="1:15" ht="12.75">
      <c r="A14" s="2"/>
      <c r="B14" s="33" t="s">
        <v>21</v>
      </c>
      <c r="C14" s="34">
        <v>3251081348</v>
      </c>
      <c r="D14" s="35">
        <v>3534721711</v>
      </c>
      <c r="E14" s="36">
        <f t="shared" si="0"/>
        <v>283640363</v>
      </c>
      <c r="F14" s="34">
        <v>3681162313</v>
      </c>
      <c r="G14" s="35">
        <v>4623184406</v>
      </c>
      <c r="H14" s="36">
        <f t="shared" si="1"/>
        <v>942022093</v>
      </c>
      <c r="I14" s="36">
        <v>5275306823</v>
      </c>
      <c r="J14" s="37">
        <f t="shared" si="2"/>
        <v>8.724492949845438</v>
      </c>
      <c r="K14" s="38">
        <f t="shared" si="3"/>
        <v>25.590343834425756</v>
      </c>
      <c r="L14" s="39">
        <f t="shared" si="4"/>
        <v>8.704592337286035</v>
      </c>
      <c r="M14" s="38">
        <f t="shared" si="5"/>
        <v>20.716092508041484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20455931875</v>
      </c>
      <c r="D16" s="35">
        <v>22055744386</v>
      </c>
      <c r="E16" s="36">
        <f t="shared" si="0"/>
        <v>1599812511</v>
      </c>
      <c r="F16" s="34">
        <v>23885866970</v>
      </c>
      <c r="G16" s="35">
        <v>26840138904</v>
      </c>
      <c r="H16" s="36">
        <f t="shared" si="1"/>
        <v>2954271934</v>
      </c>
      <c r="I16" s="36">
        <v>32742423005</v>
      </c>
      <c r="J16" s="37">
        <f t="shared" si="2"/>
        <v>7.820775512824199</v>
      </c>
      <c r="K16" s="38">
        <f t="shared" si="3"/>
        <v>12.368284298453498</v>
      </c>
      <c r="L16" s="39">
        <f t="shared" si="4"/>
        <v>49.096382394437036</v>
      </c>
      <c r="M16" s="38">
        <f t="shared" si="5"/>
        <v>64.9676596052558</v>
      </c>
      <c r="N16" s="86"/>
      <c r="O16" s="91"/>
    </row>
    <row r="17" spans="1:15" ht="12.75">
      <c r="A17" s="2"/>
      <c r="B17" s="33" t="s">
        <v>23</v>
      </c>
      <c r="C17" s="34">
        <v>25487693831</v>
      </c>
      <c r="D17" s="35">
        <v>25673967785</v>
      </c>
      <c r="E17" s="36">
        <f t="shared" si="0"/>
        <v>186273954</v>
      </c>
      <c r="F17" s="34">
        <v>27473816908</v>
      </c>
      <c r="G17" s="35">
        <v>26969207388</v>
      </c>
      <c r="H17" s="36">
        <f t="shared" si="1"/>
        <v>-504609520</v>
      </c>
      <c r="I17" s="36">
        <v>29305045367</v>
      </c>
      <c r="J17" s="53">
        <f t="shared" si="2"/>
        <v>0.7308387931647232</v>
      </c>
      <c r="K17" s="38">
        <f t="shared" si="3"/>
        <v>-1.8366924468112933</v>
      </c>
      <c r="L17" s="39">
        <f t="shared" si="4"/>
        <v>5.716530663953393</v>
      </c>
      <c r="M17" s="38">
        <f t="shared" si="5"/>
        <v>-11.09691330430231</v>
      </c>
      <c r="N17" s="86"/>
      <c r="O17" s="91"/>
    </row>
    <row r="18" spans="1:15" ht="12.75">
      <c r="A18" s="2"/>
      <c r="B18" s="40" t="s">
        <v>24</v>
      </c>
      <c r="C18" s="41">
        <v>65527310522</v>
      </c>
      <c r="D18" s="42">
        <v>68785824557</v>
      </c>
      <c r="E18" s="43">
        <f t="shared" si="0"/>
        <v>3258514035</v>
      </c>
      <c r="F18" s="41">
        <v>72621202031</v>
      </c>
      <c r="G18" s="42">
        <v>77168498258</v>
      </c>
      <c r="H18" s="43">
        <f t="shared" si="1"/>
        <v>4547296227</v>
      </c>
      <c r="I18" s="43">
        <v>87526336911</v>
      </c>
      <c r="J18" s="54">
        <f t="shared" si="2"/>
        <v>4.972757174134277</v>
      </c>
      <c r="K18" s="45">
        <f t="shared" si="3"/>
        <v>6.26166477533501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4835869291</v>
      </c>
      <c r="D19" s="58">
        <v>3412888580</v>
      </c>
      <c r="E19" s="59">
        <f t="shared" si="0"/>
        <v>-1422980711</v>
      </c>
      <c r="F19" s="60">
        <v>4090863889</v>
      </c>
      <c r="G19" s="61">
        <v>4035786595</v>
      </c>
      <c r="H19" s="62">
        <f t="shared" si="1"/>
        <v>-55077294</v>
      </c>
      <c r="I19" s="62">
        <v>4986690706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4192022379</v>
      </c>
      <c r="D22" s="35">
        <v>4436451949</v>
      </c>
      <c r="E22" s="36">
        <f t="shared" si="0"/>
        <v>244429570</v>
      </c>
      <c r="F22" s="34">
        <v>3283329750</v>
      </c>
      <c r="G22" s="35">
        <v>4233855935</v>
      </c>
      <c r="H22" s="36">
        <f t="shared" si="1"/>
        <v>950526185</v>
      </c>
      <c r="I22" s="36">
        <v>5214554354</v>
      </c>
      <c r="J22" s="37">
        <f t="shared" si="2"/>
        <v>5.830826935096379</v>
      </c>
      <c r="K22" s="38">
        <f t="shared" si="3"/>
        <v>28.950067686622095</v>
      </c>
      <c r="L22" s="39">
        <f>IF($E$26=0,0,($E22/$E$26)*100)</f>
        <v>-10.779816385097114</v>
      </c>
      <c r="M22" s="38">
        <f>IF($H$26=0,0,($H22/$H$26)*100)</f>
        <v>46.51145638779733</v>
      </c>
      <c r="N22" s="86"/>
      <c r="O22" s="91"/>
    </row>
    <row r="23" spans="1:15" ht="12.75">
      <c r="A23" s="15"/>
      <c r="B23" s="33" t="s">
        <v>28</v>
      </c>
      <c r="C23" s="34">
        <v>391214685</v>
      </c>
      <c r="D23" s="35">
        <v>410017314</v>
      </c>
      <c r="E23" s="36">
        <f t="shared" si="0"/>
        <v>18802629</v>
      </c>
      <c r="F23" s="34">
        <v>290798052</v>
      </c>
      <c r="G23" s="35">
        <v>115663433</v>
      </c>
      <c r="H23" s="36">
        <f t="shared" si="1"/>
        <v>-175134619</v>
      </c>
      <c r="I23" s="36">
        <v>56777791</v>
      </c>
      <c r="J23" s="37">
        <f t="shared" si="2"/>
        <v>4.806217588687909</v>
      </c>
      <c r="K23" s="38">
        <f t="shared" si="3"/>
        <v>-60.225513133767485</v>
      </c>
      <c r="L23" s="39">
        <f>IF($E$26=0,0,($E23/$E$26)*100)</f>
        <v>-0.8292322740538396</v>
      </c>
      <c r="M23" s="38">
        <f>IF($H$26=0,0,($H23/$H$26)*100)</f>
        <v>-8.569744129260366</v>
      </c>
      <c r="N23" s="86"/>
      <c r="O23" s="91"/>
    </row>
    <row r="24" spans="1:15" ht="12.75">
      <c r="A24" s="15"/>
      <c r="B24" s="33" t="s">
        <v>29</v>
      </c>
      <c r="C24" s="34">
        <v>4274254900</v>
      </c>
      <c r="D24" s="35">
        <v>2976380190</v>
      </c>
      <c r="E24" s="36">
        <f t="shared" si="0"/>
        <v>-1297874710</v>
      </c>
      <c r="F24" s="34">
        <v>2672220640</v>
      </c>
      <c r="G24" s="35">
        <v>4342523369</v>
      </c>
      <c r="H24" s="36">
        <f t="shared" si="1"/>
        <v>1670302729</v>
      </c>
      <c r="I24" s="36">
        <v>4284651448</v>
      </c>
      <c r="J24" s="37">
        <f t="shared" si="2"/>
        <v>-30.36493471645783</v>
      </c>
      <c r="K24" s="38">
        <f t="shared" si="3"/>
        <v>62.506168240658454</v>
      </c>
      <c r="L24" s="39">
        <f>IF($E$26=0,0,($E24/$E$26)*100)</f>
        <v>57.23878278991026</v>
      </c>
      <c r="M24" s="38">
        <f>IF($H$26=0,0,($H24/$H$26)*100)</f>
        <v>81.7317963042779</v>
      </c>
      <c r="N24" s="86"/>
      <c r="O24" s="91"/>
    </row>
    <row r="25" spans="1:15" ht="12.75">
      <c r="A25" s="15"/>
      <c r="B25" s="33" t="s">
        <v>30</v>
      </c>
      <c r="C25" s="34">
        <v>1995999529</v>
      </c>
      <c r="D25" s="35">
        <v>763167704</v>
      </c>
      <c r="E25" s="36">
        <f t="shared" si="0"/>
        <v>-1232831825</v>
      </c>
      <c r="F25" s="34">
        <v>888725000</v>
      </c>
      <c r="G25" s="35">
        <v>486669539</v>
      </c>
      <c r="H25" s="36">
        <f t="shared" si="1"/>
        <v>-402055461</v>
      </c>
      <c r="I25" s="36">
        <v>543879810</v>
      </c>
      <c r="J25" s="37">
        <f t="shared" si="2"/>
        <v>-61.765136067825196</v>
      </c>
      <c r="K25" s="38">
        <f t="shared" si="3"/>
        <v>-45.23958041013812</v>
      </c>
      <c r="L25" s="39">
        <f>IF($E$26=0,0,($E25/$E$26)*100)</f>
        <v>54.3702658692407</v>
      </c>
      <c r="M25" s="38">
        <f>IF($H$26=0,0,($H25/$H$26)*100)</f>
        <v>-19.67350856281487</v>
      </c>
      <c r="N25" s="86"/>
      <c r="O25" s="91"/>
    </row>
    <row r="26" spans="1:15" ht="12.75">
      <c r="A26" s="15"/>
      <c r="B26" s="40" t="s">
        <v>31</v>
      </c>
      <c r="C26" s="41">
        <v>10853491493</v>
      </c>
      <c r="D26" s="42">
        <v>8586017157</v>
      </c>
      <c r="E26" s="43">
        <f t="shared" si="0"/>
        <v>-2267474336</v>
      </c>
      <c r="F26" s="41">
        <v>7135073442</v>
      </c>
      <c r="G26" s="42">
        <v>9178712276</v>
      </c>
      <c r="H26" s="43">
        <f t="shared" si="1"/>
        <v>2043638834</v>
      </c>
      <c r="I26" s="43">
        <v>10099863403</v>
      </c>
      <c r="J26" s="54">
        <f t="shared" si="2"/>
        <v>-20.891658112621325</v>
      </c>
      <c r="K26" s="45">
        <f t="shared" si="3"/>
        <v>28.642155551900768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2433176892</v>
      </c>
      <c r="D28" s="35">
        <v>1849009813</v>
      </c>
      <c r="E28" s="36">
        <f t="shared" si="0"/>
        <v>-584167079</v>
      </c>
      <c r="F28" s="34">
        <v>1815599370</v>
      </c>
      <c r="G28" s="35">
        <v>1906979798</v>
      </c>
      <c r="H28" s="36">
        <f t="shared" si="1"/>
        <v>91380428</v>
      </c>
      <c r="I28" s="36">
        <v>2536555756</v>
      </c>
      <c r="J28" s="37">
        <f t="shared" si="2"/>
        <v>-24.008409783960747</v>
      </c>
      <c r="K28" s="38">
        <f t="shared" si="3"/>
        <v>5.033072246549634</v>
      </c>
      <c r="L28" s="39">
        <f aca="true" t="shared" si="6" ref="L28:L33">IF($E$33=0,0,($E28/$E$33)*100)</f>
        <v>36.547748620431335</v>
      </c>
      <c r="M28" s="38">
        <f aca="true" t="shared" si="7" ref="M28:M33">IF($H$33=0,0,($H28/$H$33)*100)</f>
        <v>5.069109205811619</v>
      </c>
      <c r="N28" s="86"/>
      <c r="O28" s="91"/>
    </row>
    <row r="29" spans="1:15" ht="12.75">
      <c r="A29" s="15"/>
      <c r="B29" s="33" t="s">
        <v>34</v>
      </c>
      <c r="C29" s="34">
        <v>1533388696</v>
      </c>
      <c r="D29" s="35">
        <v>2055995160</v>
      </c>
      <c r="E29" s="36">
        <f t="shared" si="0"/>
        <v>522606464</v>
      </c>
      <c r="F29" s="34">
        <v>1225050366</v>
      </c>
      <c r="G29" s="35">
        <v>1852682400</v>
      </c>
      <c r="H29" s="36">
        <f t="shared" si="1"/>
        <v>627632034</v>
      </c>
      <c r="I29" s="36">
        <v>1982371582</v>
      </c>
      <c r="J29" s="37">
        <f t="shared" si="2"/>
        <v>34.08179970044595</v>
      </c>
      <c r="K29" s="38">
        <f t="shared" si="3"/>
        <v>51.23316162496457</v>
      </c>
      <c r="L29" s="39">
        <f t="shared" si="6"/>
        <v>-32.69627878787825</v>
      </c>
      <c r="M29" s="38">
        <f t="shared" si="7"/>
        <v>34.81637579342123</v>
      </c>
      <c r="N29" s="86"/>
      <c r="O29" s="91"/>
    </row>
    <row r="30" spans="1:15" ht="12.75">
      <c r="A30" s="15"/>
      <c r="B30" s="33" t="s">
        <v>35</v>
      </c>
      <c r="C30" s="34">
        <v>869416390</v>
      </c>
      <c r="D30" s="35">
        <v>586388900</v>
      </c>
      <c r="E30" s="36">
        <f t="shared" si="0"/>
        <v>-283027490</v>
      </c>
      <c r="F30" s="34">
        <v>492637000</v>
      </c>
      <c r="G30" s="35">
        <v>602810000</v>
      </c>
      <c r="H30" s="36">
        <f t="shared" si="1"/>
        <v>110173000</v>
      </c>
      <c r="I30" s="36">
        <v>824546000</v>
      </c>
      <c r="J30" s="37">
        <f t="shared" si="2"/>
        <v>-32.55373297022845</v>
      </c>
      <c r="K30" s="38">
        <f t="shared" si="3"/>
        <v>22.363931251611227</v>
      </c>
      <c r="L30" s="39">
        <f t="shared" si="6"/>
        <v>17.707292877405788</v>
      </c>
      <c r="M30" s="38">
        <f t="shared" si="7"/>
        <v>6.111581886351894</v>
      </c>
      <c r="N30" s="86"/>
      <c r="O30" s="91"/>
    </row>
    <row r="31" spans="1:15" ht="25.5">
      <c r="A31" s="15"/>
      <c r="B31" s="98" t="s">
        <v>36</v>
      </c>
      <c r="C31" s="34">
        <v>2459564476</v>
      </c>
      <c r="D31" s="35">
        <v>1306066861</v>
      </c>
      <c r="E31" s="36">
        <f t="shared" si="0"/>
        <v>-1153497615</v>
      </c>
      <c r="F31" s="34">
        <v>1598727259</v>
      </c>
      <c r="G31" s="35">
        <v>2326001724</v>
      </c>
      <c r="H31" s="36">
        <f t="shared" si="1"/>
        <v>727274465</v>
      </c>
      <c r="I31" s="36">
        <v>1881833052</v>
      </c>
      <c r="J31" s="37">
        <f t="shared" si="2"/>
        <v>-46.89844995956105</v>
      </c>
      <c r="K31" s="38">
        <f t="shared" si="3"/>
        <v>45.49084034852251</v>
      </c>
      <c r="L31" s="39">
        <f t="shared" si="6"/>
        <v>72.16726580938855</v>
      </c>
      <c r="M31" s="38">
        <f t="shared" si="7"/>
        <v>40.34379972134975</v>
      </c>
      <c r="N31" s="86"/>
      <c r="O31" s="91"/>
    </row>
    <row r="32" spans="1:15" ht="12.75">
      <c r="A32" s="15"/>
      <c r="B32" s="33" t="s">
        <v>30</v>
      </c>
      <c r="C32" s="34">
        <v>3590478031</v>
      </c>
      <c r="D32" s="35">
        <v>3490196954</v>
      </c>
      <c r="E32" s="36">
        <f t="shared" si="0"/>
        <v>-100281077</v>
      </c>
      <c r="F32" s="34">
        <v>2244006244</v>
      </c>
      <c r="G32" s="35">
        <v>2490238354</v>
      </c>
      <c r="H32" s="36">
        <f t="shared" si="1"/>
        <v>246232110</v>
      </c>
      <c r="I32" s="36">
        <v>2994557013</v>
      </c>
      <c r="J32" s="37">
        <f t="shared" si="2"/>
        <v>-2.792972861389999</v>
      </c>
      <c r="K32" s="38">
        <f t="shared" si="3"/>
        <v>10.972879895426885</v>
      </c>
      <c r="L32" s="39">
        <f t="shared" si="6"/>
        <v>6.273971480652572</v>
      </c>
      <c r="M32" s="38">
        <f t="shared" si="7"/>
        <v>13.659133393065517</v>
      </c>
      <c r="N32" s="86"/>
      <c r="O32" s="91"/>
    </row>
    <row r="33" spans="1:15" ht="13.5" thickBot="1">
      <c r="A33" s="15"/>
      <c r="B33" s="77" t="s">
        <v>37</v>
      </c>
      <c r="C33" s="78">
        <v>10886024485</v>
      </c>
      <c r="D33" s="79">
        <v>9287657688</v>
      </c>
      <c r="E33" s="80">
        <f t="shared" si="0"/>
        <v>-1598366797</v>
      </c>
      <c r="F33" s="78">
        <v>7376020239</v>
      </c>
      <c r="G33" s="79">
        <v>9178712276</v>
      </c>
      <c r="H33" s="80">
        <f t="shared" si="1"/>
        <v>1802692037</v>
      </c>
      <c r="I33" s="80">
        <v>10219863403</v>
      </c>
      <c r="J33" s="81">
        <f t="shared" si="2"/>
        <v>-14.682741153140075</v>
      </c>
      <c r="K33" s="82">
        <f t="shared" si="3"/>
        <v>24.439900903043064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140057505</v>
      </c>
      <c r="D8" s="35">
        <v>122000000</v>
      </c>
      <c r="E8" s="36">
        <f>$D8-$C8</f>
        <v>-18057505</v>
      </c>
      <c r="F8" s="34">
        <v>151262105</v>
      </c>
      <c r="G8" s="35">
        <v>129564000</v>
      </c>
      <c r="H8" s="36">
        <f>$G8-$F8</f>
        <v>-21698105</v>
      </c>
      <c r="I8" s="36">
        <v>137208276</v>
      </c>
      <c r="J8" s="37">
        <f>IF($C8=0,0,($E8/$C8)*100)</f>
        <v>-12.892922089394638</v>
      </c>
      <c r="K8" s="38">
        <f>IF($F8=0,0,($H8/$F8)*100)</f>
        <v>-14.344706494729795</v>
      </c>
      <c r="L8" s="39">
        <f>IF($E$11=0,0,($E8/$E$11)*100)</f>
        <v>320.4071294226197</v>
      </c>
      <c r="M8" s="38">
        <f>IF($H$11=0,0,($H8/$H$11)*100)</f>
        <v>441.75240363815897</v>
      </c>
      <c r="N8" s="86"/>
      <c r="O8" s="91"/>
    </row>
    <row r="9" spans="1:15" ht="12.75">
      <c r="A9" s="2"/>
      <c r="B9" s="33" t="s">
        <v>16</v>
      </c>
      <c r="C9" s="34">
        <v>209413948</v>
      </c>
      <c r="D9" s="35">
        <v>215558772</v>
      </c>
      <c r="E9" s="36">
        <f>$D9-$C9</f>
        <v>6144824</v>
      </c>
      <c r="F9" s="34">
        <v>227805779</v>
      </c>
      <c r="G9" s="35">
        <v>228923416</v>
      </c>
      <c r="H9" s="36">
        <f>$G9-$F9</f>
        <v>1117637</v>
      </c>
      <c r="I9" s="36">
        <v>242429896</v>
      </c>
      <c r="J9" s="37">
        <f>IF($C9=0,0,($E9/$C9)*100)</f>
        <v>2.9342954749126835</v>
      </c>
      <c r="K9" s="38">
        <f>IF($F9=0,0,($H9/$F9)*100)</f>
        <v>0.49060959072508864</v>
      </c>
      <c r="L9" s="39">
        <f>IF($E$11=0,0,($E9/$E$11)*100)</f>
        <v>-109.03197416515845</v>
      </c>
      <c r="M9" s="38">
        <f>IF($H$11=0,0,($H9/$H$11)*100)</f>
        <v>-22.7540069118912</v>
      </c>
      <c r="N9" s="86"/>
      <c r="O9" s="91"/>
    </row>
    <row r="10" spans="1:15" ht="12.75">
      <c r="A10" s="2"/>
      <c r="B10" s="33" t="s">
        <v>17</v>
      </c>
      <c r="C10" s="34">
        <v>149141198</v>
      </c>
      <c r="D10" s="35">
        <v>155418079</v>
      </c>
      <c r="E10" s="36">
        <f aca="true" t="shared" si="0" ref="E10:E33">$D10-$C10</f>
        <v>6276881</v>
      </c>
      <c r="F10" s="34">
        <v>143347092</v>
      </c>
      <c r="G10" s="35">
        <v>159015735</v>
      </c>
      <c r="H10" s="36">
        <f aca="true" t="shared" si="1" ref="H10:H33">$G10-$F10</f>
        <v>15668643</v>
      </c>
      <c r="I10" s="36">
        <v>205971326</v>
      </c>
      <c r="J10" s="37">
        <f aca="true" t="shared" si="2" ref="J10:J33">IF($C10=0,0,($E10/$C10)*100)</f>
        <v>4.2086835054120995</v>
      </c>
      <c r="K10" s="38">
        <f aca="true" t="shared" si="3" ref="K10:K33">IF($F10=0,0,($H10/$F10)*100)</f>
        <v>10.93056216306083</v>
      </c>
      <c r="L10" s="39">
        <f>IF($E$11=0,0,($E10/$E$11)*100)</f>
        <v>-111.37515525746122</v>
      </c>
      <c r="M10" s="38">
        <f>IF($H$11=0,0,($H10/$H$11)*100)</f>
        <v>-318.99839672626774</v>
      </c>
      <c r="N10" s="86"/>
      <c r="O10" s="91"/>
    </row>
    <row r="11" spans="1:15" ht="12.75">
      <c r="A11" s="15"/>
      <c r="B11" s="40" t="s">
        <v>18</v>
      </c>
      <c r="C11" s="41">
        <v>498612651</v>
      </c>
      <c r="D11" s="42">
        <v>492976851</v>
      </c>
      <c r="E11" s="43">
        <f t="shared" si="0"/>
        <v>-5635800</v>
      </c>
      <c r="F11" s="41">
        <v>522414976</v>
      </c>
      <c r="G11" s="42">
        <v>517503151</v>
      </c>
      <c r="H11" s="43">
        <f t="shared" si="1"/>
        <v>-4911825</v>
      </c>
      <c r="I11" s="43">
        <v>585609498</v>
      </c>
      <c r="J11" s="44">
        <f t="shared" si="2"/>
        <v>-1.130296230690705</v>
      </c>
      <c r="K11" s="45">
        <f t="shared" si="3"/>
        <v>-0.9402151978123996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110628472</v>
      </c>
      <c r="D13" s="35">
        <v>138436932</v>
      </c>
      <c r="E13" s="36">
        <f t="shared" si="0"/>
        <v>27808460</v>
      </c>
      <c r="F13" s="34">
        <v>119478750</v>
      </c>
      <c r="G13" s="35">
        <v>149686454</v>
      </c>
      <c r="H13" s="36">
        <f t="shared" si="1"/>
        <v>30207704</v>
      </c>
      <c r="I13" s="36">
        <v>162260099</v>
      </c>
      <c r="J13" s="37">
        <f t="shared" si="2"/>
        <v>25.13680203410927</v>
      </c>
      <c r="K13" s="38">
        <f t="shared" si="3"/>
        <v>25.282909303955726</v>
      </c>
      <c r="L13" s="39">
        <f aca="true" t="shared" si="4" ref="L13:L18">IF($E$18=0,0,($E13/$E$18)*100)</f>
        <v>42.01018047189185</v>
      </c>
      <c r="M13" s="38">
        <f aca="true" t="shared" si="5" ref="M13:M18">IF($H$18=0,0,($H13/$H$18)*100)</f>
        <v>73.69627575948918</v>
      </c>
      <c r="N13" s="86"/>
      <c r="O13" s="91"/>
    </row>
    <row r="14" spans="1:15" ht="12.75">
      <c r="A14" s="2"/>
      <c r="B14" s="33" t="s">
        <v>21</v>
      </c>
      <c r="C14" s="34">
        <v>5873907</v>
      </c>
      <c r="D14" s="35">
        <v>12654995</v>
      </c>
      <c r="E14" s="36">
        <f t="shared" si="0"/>
        <v>6781088</v>
      </c>
      <c r="F14" s="34">
        <v>6144106</v>
      </c>
      <c r="G14" s="35">
        <v>13439605</v>
      </c>
      <c r="H14" s="36">
        <f t="shared" si="1"/>
        <v>7295499</v>
      </c>
      <c r="I14" s="36">
        <v>14232541</v>
      </c>
      <c r="J14" s="37">
        <f t="shared" si="2"/>
        <v>115.44425201148061</v>
      </c>
      <c r="K14" s="38">
        <f t="shared" si="3"/>
        <v>118.73979713240625</v>
      </c>
      <c r="L14" s="39">
        <f t="shared" si="4"/>
        <v>10.244174998391863</v>
      </c>
      <c r="M14" s="38">
        <f t="shared" si="5"/>
        <v>17.798476378975298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105846836</v>
      </c>
      <c r="D16" s="35">
        <v>125526000</v>
      </c>
      <c r="E16" s="36">
        <f t="shared" si="0"/>
        <v>19679164</v>
      </c>
      <c r="F16" s="34">
        <v>113256115</v>
      </c>
      <c r="G16" s="35">
        <v>133308612</v>
      </c>
      <c r="H16" s="36">
        <f t="shared" si="1"/>
        <v>20052497</v>
      </c>
      <c r="I16" s="36">
        <v>141173820</v>
      </c>
      <c r="J16" s="37">
        <f t="shared" si="2"/>
        <v>18.5921136083841</v>
      </c>
      <c r="K16" s="38">
        <f t="shared" si="3"/>
        <v>17.70544310124005</v>
      </c>
      <c r="L16" s="39">
        <f t="shared" si="4"/>
        <v>29.729270559245535</v>
      </c>
      <c r="M16" s="38">
        <f t="shared" si="5"/>
        <v>48.921107959026926</v>
      </c>
      <c r="N16" s="86"/>
      <c r="O16" s="91"/>
    </row>
    <row r="17" spans="1:15" ht="12.75">
      <c r="A17" s="2"/>
      <c r="B17" s="33" t="s">
        <v>23</v>
      </c>
      <c r="C17" s="34">
        <v>187130749</v>
      </c>
      <c r="D17" s="35">
        <v>199056611</v>
      </c>
      <c r="E17" s="36">
        <f t="shared" si="0"/>
        <v>11925862</v>
      </c>
      <c r="F17" s="34">
        <v>198208877</v>
      </c>
      <c r="G17" s="35">
        <v>181642635</v>
      </c>
      <c r="H17" s="36">
        <f t="shared" si="1"/>
        <v>-16566242</v>
      </c>
      <c r="I17" s="36">
        <v>192648133</v>
      </c>
      <c r="J17" s="53">
        <f t="shared" si="2"/>
        <v>6.373010349036758</v>
      </c>
      <c r="K17" s="38">
        <f t="shared" si="3"/>
        <v>-8.357971777419435</v>
      </c>
      <c r="L17" s="39">
        <f t="shared" si="4"/>
        <v>18.016373970470752</v>
      </c>
      <c r="M17" s="38">
        <f t="shared" si="5"/>
        <v>-40.415860097491404</v>
      </c>
      <c r="N17" s="86"/>
      <c r="O17" s="91"/>
    </row>
    <row r="18" spans="1:15" ht="12.75">
      <c r="A18" s="2"/>
      <c r="B18" s="40" t="s">
        <v>24</v>
      </c>
      <c r="C18" s="41">
        <v>409479964</v>
      </c>
      <c r="D18" s="42">
        <v>475674538</v>
      </c>
      <c r="E18" s="43">
        <f t="shared" si="0"/>
        <v>66194574</v>
      </c>
      <c r="F18" s="41">
        <v>437087848</v>
      </c>
      <c r="G18" s="42">
        <v>478077306</v>
      </c>
      <c r="H18" s="43">
        <f t="shared" si="1"/>
        <v>40989458</v>
      </c>
      <c r="I18" s="43">
        <v>510314593</v>
      </c>
      <c r="J18" s="54">
        <f t="shared" si="2"/>
        <v>16.16552208156392</v>
      </c>
      <c r="K18" s="45">
        <f t="shared" si="3"/>
        <v>9.37785348816195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89132687</v>
      </c>
      <c r="D19" s="58">
        <v>17302313</v>
      </c>
      <c r="E19" s="59">
        <f t="shared" si="0"/>
        <v>-71830374</v>
      </c>
      <c r="F19" s="60">
        <v>85327128</v>
      </c>
      <c r="G19" s="61">
        <v>39425845</v>
      </c>
      <c r="H19" s="62">
        <f t="shared" si="1"/>
        <v>-45901283</v>
      </c>
      <c r="I19" s="62">
        <v>75294905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39890000</v>
      </c>
      <c r="D23" s="35">
        <v>28976000</v>
      </c>
      <c r="E23" s="36">
        <f t="shared" si="0"/>
        <v>-10914000</v>
      </c>
      <c r="F23" s="34">
        <v>41730000</v>
      </c>
      <c r="G23" s="35">
        <v>48680000</v>
      </c>
      <c r="H23" s="36">
        <f t="shared" si="1"/>
        <v>6950000</v>
      </c>
      <c r="I23" s="36">
        <v>46100000</v>
      </c>
      <c r="J23" s="37">
        <f t="shared" si="2"/>
        <v>-27.360240661820008</v>
      </c>
      <c r="K23" s="38">
        <f t="shared" si="3"/>
        <v>16.654684878983943</v>
      </c>
      <c r="L23" s="39">
        <f>IF($E$26=0,0,($E23/$E$26)*100)</f>
        <v>73.30243804150716</v>
      </c>
      <c r="M23" s="38">
        <f>IF($H$26=0,0,($H23/$H$26)*100)</f>
        <v>59.14390264658327</v>
      </c>
      <c r="N23" s="86"/>
      <c r="O23" s="91"/>
    </row>
    <row r="24" spans="1:15" ht="12.75">
      <c r="A24" s="15"/>
      <c r="B24" s="33" t="s">
        <v>29</v>
      </c>
      <c r="C24" s="34">
        <v>36067000</v>
      </c>
      <c r="D24" s="35">
        <v>32092000</v>
      </c>
      <c r="E24" s="36">
        <f t="shared" si="0"/>
        <v>-3975000</v>
      </c>
      <c r="F24" s="34">
        <v>31571000</v>
      </c>
      <c r="G24" s="35">
        <v>36372000</v>
      </c>
      <c r="H24" s="36">
        <f t="shared" si="1"/>
        <v>4801000</v>
      </c>
      <c r="I24" s="36">
        <v>48226000</v>
      </c>
      <c r="J24" s="37">
        <f t="shared" si="2"/>
        <v>-11.02115507250395</v>
      </c>
      <c r="K24" s="38">
        <f t="shared" si="3"/>
        <v>15.20699376009629</v>
      </c>
      <c r="L24" s="39">
        <f>IF($E$26=0,0,($E24/$E$26)*100)</f>
        <v>26.697561958492848</v>
      </c>
      <c r="M24" s="38">
        <f>IF($H$26=0,0,($H24/$H$26)*100)</f>
        <v>40.85609735341673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75957000</v>
      </c>
      <c r="D26" s="42">
        <v>61068000</v>
      </c>
      <c r="E26" s="43">
        <f t="shared" si="0"/>
        <v>-14889000</v>
      </c>
      <c r="F26" s="41">
        <v>73301000</v>
      </c>
      <c r="G26" s="42">
        <v>85052000</v>
      </c>
      <c r="H26" s="43">
        <f t="shared" si="1"/>
        <v>11751000</v>
      </c>
      <c r="I26" s="43">
        <v>94326000</v>
      </c>
      <c r="J26" s="54">
        <f t="shared" si="2"/>
        <v>-19.60188001105889</v>
      </c>
      <c r="K26" s="45">
        <f t="shared" si="3"/>
        <v>16.031159192916878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22000000</v>
      </c>
      <c r="D28" s="35">
        <v>33942000</v>
      </c>
      <c r="E28" s="36">
        <f t="shared" si="0"/>
        <v>11942000</v>
      </c>
      <c r="F28" s="34">
        <v>24054000</v>
      </c>
      <c r="G28" s="35">
        <v>51677000</v>
      </c>
      <c r="H28" s="36">
        <f t="shared" si="1"/>
        <v>27623000</v>
      </c>
      <c r="I28" s="36">
        <v>55326000</v>
      </c>
      <c r="J28" s="37">
        <f t="shared" si="2"/>
        <v>54.28181818181819</v>
      </c>
      <c r="K28" s="38">
        <f t="shared" si="3"/>
        <v>114.83744907291926</v>
      </c>
      <c r="L28" s="39">
        <f aca="true" t="shared" si="6" ref="L28:L33">IF($E$33=0,0,($E28/$E$33)*100)</f>
        <v>-80.20686412787964</v>
      </c>
      <c r="M28" s="38">
        <f aca="true" t="shared" si="7" ref="M28:M33">IF($H$33=0,0,($H28/$H$33)*100)</f>
        <v>235.0693557995064</v>
      </c>
      <c r="N28" s="86"/>
      <c r="O28" s="91"/>
    </row>
    <row r="29" spans="1:15" ht="12.75">
      <c r="A29" s="15"/>
      <c r="B29" s="33" t="s">
        <v>34</v>
      </c>
      <c r="C29" s="34">
        <v>8500000</v>
      </c>
      <c r="D29" s="35">
        <v>11950000</v>
      </c>
      <c r="E29" s="36">
        <f t="shared" si="0"/>
        <v>3450000</v>
      </c>
      <c r="F29" s="34">
        <v>8500000</v>
      </c>
      <c r="G29" s="35">
        <v>14300000</v>
      </c>
      <c r="H29" s="36">
        <f t="shared" si="1"/>
        <v>5800000</v>
      </c>
      <c r="I29" s="36">
        <v>15700000</v>
      </c>
      <c r="J29" s="37">
        <f t="shared" si="2"/>
        <v>40.588235294117645</v>
      </c>
      <c r="K29" s="38">
        <f t="shared" si="3"/>
        <v>68.23529411764706</v>
      </c>
      <c r="L29" s="39">
        <f t="shared" si="6"/>
        <v>-23.1714688696353</v>
      </c>
      <c r="M29" s="38">
        <f t="shared" si="7"/>
        <v>49.357501489234956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17775000</v>
      </c>
      <c r="D31" s="35">
        <v>3000000</v>
      </c>
      <c r="E31" s="36">
        <f t="shared" si="0"/>
        <v>-14775000</v>
      </c>
      <c r="F31" s="34">
        <v>18225000</v>
      </c>
      <c r="G31" s="35">
        <v>6500000</v>
      </c>
      <c r="H31" s="36">
        <f t="shared" si="1"/>
        <v>-11725000</v>
      </c>
      <c r="I31" s="36">
        <v>10500000</v>
      </c>
      <c r="J31" s="37">
        <f t="shared" si="2"/>
        <v>-83.12236286919831</v>
      </c>
      <c r="K31" s="38">
        <f t="shared" si="3"/>
        <v>-64.33470507544583</v>
      </c>
      <c r="L31" s="39">
        <f t="shared" si="6"/>
        <v>99.23433407213379</v>
      </c>
      <c r="M31" s="38">
        <f t="shared" si="7"/>
        <v>-99.77874223470343</v>
      </c>
      <c r="N31" s="86"/>
      <c r="O31" s="91"/>
    </row>
    <row r="32" spans="1:15" ht="12.75">
      <c r="A32" s="15"/>
      <c r="B32" s="33" t="s">
        <v>30</v>
      </c>
      <c r="C32" s="34">
        <v>27682000</v>
      </c>
      <c r="D32" s="35">
        <v>12176000</v>
      </c>
      <c r="E32" s="36">
        <f t="shared" si="0"/>
        <v>-15506000</v>
      </c>
      <c r="F32" s="34">
        <v>22522000</v>
      </c>
      <c r="G32" s="35">
        <v>12575000</v>
      </c>
      <c r="H32" s="36">
        <f t="shared" si="1"/>
        <v>-9947000</v>
      </c>
      <c r="I32" s="36">
        <v>12800000</v>
      </c>
      <c r="J32" s="37">
        <f t="shared" si="2"/>
        <v>-56.01473881944946</v>
      </c>
      <c r="K32" s="38">
        <f t="shared" si="3"/>
        <v>-44.16570464434775</v>
      </c>
      <c r="L32" s="39">
        <f t="shared" si="6"/>
        <v>104.14399892538115</v>
      </c>
      <c r="M32" s="38">
        <f t="shared" si="7"/>
        <v>-84.64811505403796</v>
      </c>
      <c r="N32" s="86"/>
      <c r="O32" s="91"/>
    </row>
    <row r="33" spans="1:15" ht="13.5" thickBot="1">
      <c r="A33" s="15"/>
      <c r="B33" s="77" t="s">
        <v>37</v>
      </c>
      <c r="C33" s="78">
        <v>75957000</v>
      </c>
      <c r="D33" s="79">
        <v>61068000</v>
      </c>
      <c r="E33" s="80">
        <f t="shared" si="0"/>
        <v>-14889000</v>
      </c>
      <c r="F33" s="78">
        <v>73301000</v>
      </c>
      <c r="G33" s="79">
        <v>85052000</v>
      </c>
      <c r="H33" s="80">
        <f t="shared" si="1"/>
        <v>11751000</v>
      </c>
      <c r="I33" s="80">
        <v>94326000</v>
      </c>
      <c r="J33" s="81">
        <f t="shared" si="2"/>
        <v>-19.60188001105889</v>
      </c>
      <c r="K33" s="82">
        <f t="shared" si="3"/>
        <v>16.031159192916878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0</v>
      </c>
      <c r="E8" s="36">
        <f>$D8-$C8</f>
        <v>0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0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0</v>
      </c>
      <c r="E9" s="36">
        <f>$D9-$C9</f>
        <v>0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0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58765100</v>
      </c>
      <c r="D10" s="35">
        <v>48333000</v>
      </c>
      <c r="E10" s="36">
        <f aca="true" t="shared" si="0" ref="E10:E33">$D10-$C10</f>
        <v>-10432100</v>
      </c>
      <c r="F10" s="34">
        <v>60368206</v>
      </c>
      <c r="G10" s="35">
        <v>48774900</v>
      </c>
      <c r="H10" s="36">
        <f aca="true" t="shared" si="1" ref="H10:H33">$G10-$F10</f>
        <v>-11593306</v>
      </c>
      <c r="I10" s="36">
        <v>45879295</v>
      </c>
      <c r="J10" s="37">
        <f aca="true" t="shared" si="2" ref="J10:J33">IF($C10=0,0,($E10/$C10)*100)</f>
        <v>-17.752203263501638</v>
      </c>
      <c r="K10" s="38">
        <f aca="true" t="shared" si="3" ref="K10:K33">IF($F10=0,0,($H10/$F10)*100)</f>
        <v>-19.204324209998884</v>
      </c>
      <c r="L10" s="39">
        <f>IF($E$11=0,0,($E10/$E$11)*100)</f>
        <v>100</v>
      </c>
      <c r="M10" s="38">
        <f>IF($H$11=0,0,($H10/$H$11)*100)</f>
        <v>100</v>
      </c>
      <c r="N10" s="86"/>
      <c r="O10" s="91"/>
    </row>
    <row r="11" spans="1:15" ht="12.75">
      <c r="A11" s="15"/>
      <c r="B11" s="40" t="s">
        <v>18</v>
      </c>
      <c r="C11" s="41">
        <v>58765100</v>
      </c>
      <c r="D11" s="42">
        <v>48333000</v>
      </c>
      <c r="E11" s="43">
        <f t="shared" si="0"/>
        <v>-10432100</v>
      </c>
      <c r="F11" s="41">
        <v>60368206</v>
      </c>
      <c r="G11" s="42">
        <v>48774900</v>
      </c>
      <c r="H11" s="43">
        <f t="shared" si="1"/>
        <v>-11593306</v>
      </c>
      <c r="I11" s="43">
        <v>45879295</v>
      </c>
      <c r="J11" s="44">
        <f t="shared" si="2"/>
        <v>-17.752203263501638</v>
      </c>
      <c r="K11" s="45">
        <f t="shared" si="3"/>
        <v>-19.204324209998884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21199217</v>
      </c>
      <c r="D13" s="35">
        <v>22975981</v>
      </c>
      <c r="E13" s="36">
        <f t="shared" si="0"/>
        <v>1776764</v>
      </c>
      <c r="F13" s="34">
        <v>22047186</v>
      </c>
      <c r="G13" s="35">
        <v>24642444</v>
      </c>
      <c r="H13" s="36">
        <f t="shared" si="1"/>
        <v>2595258</v>
      </c>
      <c r="I13" s="36">
        <v>25874567</v>
      </c>
      <c r="J13" s="37">
        <f t="shared" si="2"/>
        <v>8.381271817727985</v>
      </c>
      <c r="K13" s="38">
        <f t="shared" si="3"/>
        <v>11.771379803300068</v>
      </c>
      <c r="L13" s="39">
        <f aca="true" t="shared" si="4" ref="L13:L18">IF($E$18=0,0,($E13/$E$18)*100)</f>
        <v>-32.09604730830677</v>
      </c>
      <c r="M13" s="38">
        <f aca="true" t="shared" si="5" ref="M13:M18">IF($H$18=0,0,($H13/$H$18)*100)</f>
        <v>-23.914354760860874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37295070</v>
      </c>
      <c r="D17" s="35">
        <v>29982534</v>
      </c>
      <c r="E17" s="36">
        <f t="shared" si="0"/>
        <v>-7312536</v>
      </c>
      <c r="F17" s="34">
        <v>37552450</v>
      </c>
      <c r="G17" s="35">
        <v>24104890</v>
      </c>
      <c r="H17" s="36">
        <f t="shared" si="1"/>
        <v>-13447560</v>
      </c>
      <c r="I17" s="36">
        <v>20241671</v>
      </c>
      <c r="J17" s="53">
        <f t="shared" si="2"/>
        <v>-19.60724567617114</v>
      </c>
      <c r="K17" s="38">
        <f t="shared" si="3"/>
        <v>-35.81007364366373</v>
      </c>
      <c r="L17" s="39">
        <f t="shared" si="4"/>
        <v>132.09604730830677</v>
      </c>
      <c r="M17" s="38">
        <f t="shared" si="5"/>
        <v>123.91435476086087</v>
      </c>
      <c r="N17" s="86"/>
      <c r="O17" s="91"/>
    </row>
    <row r="18" spans="1:15" ht="12.75">
      <c r="A18" s="2"/>
      <c r="B18" s="40" t="s">
        <v>24</v>
      </c>
      <c r="C18" s="41">
        <v>58494287</v>
      </c>
      <c r="D18" s="42">
        <v>52958515</v>
      </c>
      <c r="E18" s="43">
        <f t="shared" si="0"/>
        <v>-5535772</v>
      </c>
      <c r="F18" s="41">
        <v>59599636</v>
      </c>
      <c r="G18" s="42">
        <v>48747334</v>
      </c>
      <c r="H18" s="43">
        <f t="shared" si="1"/>
        <v>-10852302</v>
      </c>
      <c r="I18" s="43">
        <v>46116238</v>
      </c>
      <c r="J18" s="54">
        <f t="shared" si="2"/>
        <v>-9.463782334845794</v>
      </c>
      <c r="K18" s="45">
        <f t="shared" si="3"/>
        <v>-18.20867161000782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270813</v>
      </c>
      <c r="D19" s="58">
        <v>-4625515</v>
      </c>
      <c r="E19" s="59">
        <f t="shared" si="0"/>
        <v>-4896328</v>
      </c>
      <c r="F19" s="60">
        <v>768570</v>
      </c>
      <c r="G19" s="61">
        <v>27566</v>
      </c>
      <c r="H19" s="62">
        <f t="shared" si="1"/>
        <v>-741004</v>
      </c>
      <c r="I19" s="62">
        <v>-236943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260000</v>
      </c>
      <c r="E25" s="36">
        <f t="shared" si="0"/>
        <v>260000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100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260000</v>
      </c>
      <c r="E26" s="43">
        <f t="shared" si="0"/>
        <v>260000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460000</v>
      </c>
      <c r="D32" s="35">
        <v>260000</v>
      </c>
      <c r="E32" s="36">
        <f t="shared" si="0"/>
        <v>-200000</v>
      </c>
      <c r="F32" s="34">
        <v>480000</v>
      </c>
      <c r="G32" s="35">
        <v>0</v>
      </c>
      <c r="H32" s="36">
        <f t="shared" si="1"/>
        <v>-480000</v>
      </c>
      <c r="I32" s="36">
        <v>0</v>
      </c>
      <c r="J32" s="37">
        <f t="shared" si="2"/>
        <v>-43.47826086956522</v>
      </c>
      <c r="K32" s="38">
        <f t="shared" si="3"/>
        <v>-100</v>
      </c>
      <c r="L32" s="39">
        <f t="shared" si="6"/>
        <v>100</v>
      </c>
      <c r="M32" s="38">
        <f t="shared" si="7"/>
        <v>100</v>
      </c>
      <c r="N32" s="86"/>
      <c r="O32" s="91"/>
    </row>
    <row r="33" spans="1:15" ht="13.5" thickBot="1">
      <c r="A33" s="15"/>
      <c r="B33" s="77" t="s">
        <v>37</v>
      </c>
      <c r="C33" s="78">
        <v>460000</v>
      </c>
      <c r="D33" s="79">
        <v>260000</v>
      </c>
      <c r="E33" s="80">
        <f t="shared" si="0"/>
        <v>-200000</v>
      </c>
      <c r="F33" s="78">
        <v>480000</v>
      </c>
      <c r="G33" s="79">
        <v>0</v>
      </c>
      <c r="H33" s="80">
        <f t="shared" si="1"/>
        <v>-480000</v>
      </c>
      <c r="I33" s="80">
        <v>0</v>
      </c>
      <c r="J33" s="81">
        <f t="shared" si="2"/>
        <v>-43.47826086956522</v>
      </c>
      <c r="K33" s="82">
        <f t="shared" si="3"/>
        <v>-100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213574503</v>
      </c>
      <c r="D8" s="35">
        <v>400061766</v>
      </c>
      <c r="E8" s="36">
        <f>$D8-$C8</f>
        <v>186487263</v>
      </c>
      <c r="F8" s="34">
        <v>248387147</v>
      </c>
      <c r="G8" s="35">
        <v>432066706</v>
      </c>
      <c r="H8" s="36">
        <f>$G8-$F8</f>
        <v>183679559</v>
      </c>
      <c r="I8" s="36">
        <v>466632043</v>
      </c>
      <c r="J8" s="37">
        <f>IF($C8=0,0,($E8/$C8)*100)</f>
        <v>87.31719394426028</v>
      </c>
      <c r="K8" s="38">
        <f>IF($F8=0,0,($H8/$F8)*100)</f>
        <v>73.94889841059288</v>
      </c>
      <c r="L8" s="39">
        <f>IF($E$11=0,0,($E8/$E$11)*100)</f>
        <v>194.67665376350757</v>
      </c>
      <c r="M8" s="38">
        <f>IF($H$11=0,0,($H8/$H$11)*100)</f>
        <v>258.48006629534274</v>
      </c>
      <c r="N8" s="86"/>
      <c r="O8" s="91"/>
    </row>
    <row r="9" spans="1:15" ht="12.75">
      <c r="A9" s="2"/>
      <c r="B9" s="33" t="s">
        <v>16</v>
      </c>
      <c r="C9" s="34">
        <v>798921056</v>
      </c>
      <c r="D9" s="35">
        <v>814637182</v>
      </c>
      <c r="E9" s="36">
        <f>$D9-$C9</f>
        <v>15716126</v>
      </c>
      <c r="F9" s="34">
        <v>929104188</v>
      </c>
      <c r="G9" s="35">
        <v>984761406</v>
      </c>
      <c r="H9" s="36">
        <f>$G9-$F9</f>
        <v>55657218</v>
      </c>
      <c r="I9" s="36">
        <v>1195025791</v>
      </c>
      <c r="J9" s="37">
        <f>IF($C9=0,0,($E9/$C9)*100)</f>
        <v>1.967168831259343</v>
      </c>
      <c r="K9" s="38">
        <f>IF($F9=0,0,($H9/$F9)*100)</f>
        <v>5.9904172986033295</v>
      </c>
      <c r="L9" s="39">
        <f>IF($E$11=0,0,($E9/$E$11)*100)</f>
        <v>16.406283038245135</v>
      </c>
      <c r="M9" s="38">
        <f>IF($H$11=0,0,($H9/$H$11)*100)</f>
        <v>78.32271308128708</v>
      </c>
      <c r="N9" s="86"/>
      <c r="O9" s="91"/>
    </row>
    <row r="10" spans="1:15" ht="12.75">
      <c r="A10" s="2"/>
      <c r="B10" s="33" t="s">
        <v>17</v>
      </c>
      <c r="C10" s="34">
        <v>363873471</v>
      </c>
      <c r="D10" s="35">
        <v>257463419</v>
      </c>
      <c r="E10" s="36">
        <f aca="true" t="shared" si="0" ref="E10:E33">$D10-$C10</f>
        <v>-106410052</v>
      </c>
      <c r="F10" s="34">
        <v>423184849</v>
      </c>
      <c r="G10" s="35">
        <v>254909474</v>
      </c>
      <c r="H10" s="36">
        <f aca="true" t="shared" si="1" ref="H10:H33">$G10-$F10</f>
        <v>-168275375</v>
      </c>
      <c r="I10" s="36">
        <v>297633828</v>
      </c>
      <c r="J10" s="37">
        <f aca="true" t="shared" si="2" ref="J10:J33">IF($C10=0,0,($E10/$C10)*100)</f>
        <v>-29.24369608687411</v>
      </c>
      <c r="K10" s="38">
        <f aca="true" t="shared" si="3" ref="K10:K33">IF($F10=0,0,($H10/$F10)*100)</f>
        <v>-39.76403583390104</v>
      </c>
      <c r="L10" s="39">
        <f>IF($E$11=0,0,($E10/$E$11)*100)</f>
        <v>-111.08293680175272</v>
      </c>
      <c r="M10" s="38">
        <f>IF($H$11=0,0,($H10/$H$11)*100)</f>
        <v>-236.80277937662981</v>
      </c>
      <c r="N10" s="86"/>
      <c r="O10" s="91"/>
    </row>
    <row r="11" spans="1:15" ht="12.75">
      <c r="A11" s="15"/>
      <c r="B11" s="40" t="s">
        <v>18</v>
      </c>
      <c r="C11" s="41">
        <v>1376369030</v>
      </c>
      <c r="D11" s="42">
        <v>1472162367</v>
      </c>
      <c r="E11" s="43">
        <f t="shared" si="0"/>
        <v>95793337</v>
      </c>
      <c r="F11" s="41">
        <v>1600676184</v>
      </c>
      <c r="G11" s="42">
        <v>1671737586</v>
      </c>
      <c r="H11" s="43">
        <f t="shared" si="1"/>
        <v>71061402</v>
      </c>
      <c r="I11" s="43">
        <v>1959291662</v>
      </c>
      <c r="J11" s="44">
        <f t="shared" si="2"/>
        <v>6.959858505389358</v>
      </c>
      <c r="K11" s="45">
        <f t="shared" si="3"/>
        <v>4.439461442002688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393021525</v>
      </c>
      <c r="D13" s="35">
        <v>382976380</v>
      </c>
      <c r="E13" s="36">
        <f t="shared" si="0"/>
        <v>-10045145</v>
      </c>
      <c r="F13" s="34">
        <v>457043035</v>
      </c>
      <c r="G13" s="35">
        <v>422188790</v>
      </c>
      <c r="H13" s="36">
        <f t="shared" si="1"/>
        <v>-34854245</v>
      </c>
      <c r="I13" s="36">
        <v>469507954</v>
      </c>
      <c r="J13" s="37">
        <f t="shared" si="2"/>
        <v>-2.5558765515451096</v>
      </c>
      <c r="K13" s="38">
        <f t="shared" si="3"/>
        <v>-7.626031321098679</v>
      </c>
      <c r="L13" s="39">
        <f aca="true" t="shared" si="4" ref="L13:L18">IF($E$18=0,0,($E13/$E$18)*100)</f>
        <v>8.474265347900479</v>
      </c>
      <c r="M13" s="38">
        <f aca="true" t="shared" si="5" ref="M13:M18">IF($H$18=0,0,($H13/$H$18)*100)</f>
        <v>24.47910231954755</v>
      </c>
      <c r="N13" s="86"/>
      <c r="O13" s="91"/>
    </row>
    <row r="14" spans="1:15" ht="12.75">
      <c r="A14" s="2"/>
      <c r="B14" s="33" t="s">
        <v>21</v>
      </c>
      <c r="C14" s="34">
        <v>66424814</v>
      </c>
      <c r="D14" s="35">
        <v>99907885</v>
      </c>
      <c r="E14" s="36">
        <f t="shared" si="0"/>
        <v>33483071</v>
      </c>
      <c r="F14" s="34">
        <v>77252058</v>
      </c>
      <c r="G14" s="35">
        <v>145371484</v>
      </c>
      <c r="H14" s="36">
        <f t="shared" si="1"/>
        <v>68119426</v>
      </c>
      <c r="I14" s="36">
        <v>144041314</v>
      </c>
      <c r="J14" s="37">
        <f t="shared" si="2"/>
        <v>50.40747423094027</v>
      </c>
      <c r="K14" s="38">
        <f t="shared" si="3"/>
        <v>88.17813759731811</v>
      </c>
      <c r="L14" s="39">
        <f t="shared" si="4"/>
        <v>-28.246922101830428</v>
      </c>
      <c r="M14" s="38">
        <f t="shared" si="5"/>
        <v>-47.84216094776541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332114775</v>
      </c>
      <c r="D16" s="35">
        <v>399512109</v>
      </c>
      <c r="E16" s="36">
        <f t="shared" si="0"/>
        <v>67397334</v>
      </c>
      <c r="F16" s="34">
        <v>386249484</v>
      </c>
      <c r="G16" s="35">
        <v>491926168</v>
      </c>
      <c r="H16" s="36">
        <f t="shared" si="1"/>
        <v>105676684</v>
      </c>
      <c r="I16" s="36">
        <v>607044638</v>
      </c>
      <c r="J16" s="37">
        <f t="shared" si="2"/>
        <v>20.293386224686934</v>
      </c>
      <c r="K16" s="38">
        <f t="shared" si="3"/>
        <v>27.359695838454506</v>
      </c>
      <c r="L16" s="39">
        <f t="shared" si="4"/>
        <v>-56.857605545472445</v>
      </c>
      <c r="M16" s="38">
        <f t="shared" si="5"/>
        <v>-74.21966421669708</v>
      </c>
      <c r="N16" s="86"/>
      <c r="O16" s="91"/>
    </row>
    <row r="17" spans="1:15" ht="12.75">
      <c r="A17" s="2"/>
      <c r="B17" s="33" t="s">
        <v>23</v>
      </c>
      <c r="C17" s="34">
        <v>584807923</v>
      </c>
      <c r="D17" s="35">
        <v>375435603</v>
      </c>
      <c r="E17" s="36">
        <f t="shared" si="0"/>
        <v>-209372320</v>
      </c>
      <c r="F17" s="34">
        <v>680131615</v>
      </c>
      <c r="G17" s="35">
        <v>398806077</v>
      </c>
      <c r="H17" s="36">
        <f t="shared" si="1"/>
        <v>-281325538</v>
      </c>
      <c r="I17" s="36">
        <v>423988981</v>
      </c>
      <c r="J17" s="53">
        <f t="shared" si="2"/>
        <v>-35.80189524894655</v>
      </c>
      <c r="K17" s="38">
        <f t="shared" si="3"/>
        <v>-41.36339670079886</v>
      </c>
      <c r="L17" s="39">
        <f t="shared" si="4"/>
        <v>176.6302622994024</v>
      </c>
      <c r="M17" s="38">
        <f t="shared" si="5"/>
        <v>197.58272284491497</v>
      </c>
      <c r="N17" s="86"/>
      <c r="O17" s="91"/>
    </row>
    <row r="18" spans="1:15" ht="12.75">
      <c r="A18" s="2"/>
      <c r="B18" s="40" t="s">
        <v>24</v>
      </c>
      <c r="C18" s="41">
        <v>1376369037</v>
      </c>
      <c r="D18" s="42">
        <v>1257831977</v>
      </c>
      <c r="E18" s="43">
        <f t="shared" si="0"/>
        <v>-118537060</v>
      </c>
      <c r="F18" s="41">
        <v>1600676192</v>
      </c>
      <c r="G18" s="42">
        <v>1458292519</v>
      </c>
      <c r="H18" s="43">
        <f t="shared" si="1"/>
        <v>-142383673</v>
      </c>
      <c r="I18" s="43">
        <v>1644582887</v>
      </c>
      <c r="J18" s="54">
        <f t="shared" si="2"/>
        <v>-8.612302137976677</v>
      </c>
      <c r="K18" s="45">
        <f t="shared" si="3"/>
        <v>-8.895220264511812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-7</v>
      </c>
      <c r="D19" s="58">
        <v>214330390</v>
      </c>
      <c r="E19" s="59">
        <f t="shared" si="0"/>
        <v>214330397</v>
      </c>
      <c r="F19" s="60">
        <v>-8</v>
      </c>
      <c r="G19" s="61">
        <v>213445067</v>
      </c>
      <c r="H19" s="62">
        <f t="shared" si="1"/>
        <v>213445075</v>
      </c>
      <c r="I19" s="62">
        <v>314708775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67481858</v>
      </c>
      <c r="D24" s="35">
        <v>103349068</v>
      </c>
      <c r="E24" s="36">
        <f t="shared" si="0"/>
        <v>35867210</v>
      </c>
      <c r="F24" s="34">
        <v>71206978</v>
      </c>
      <c r="G24" s="35">
        <v>119673072</v>
      </c>
      <c r="H24" s="36">
        <f t="shared" si="1"/>
        <v>48466094</v>
      </c>
      <c r="I24" s="36">
        <v>173952648</v>
      </c>
      <c r="J24" s="37">
        <f t="shared" si="2"/>
        <v>53.150892792548774</v>
      </c>
      <c r="K24" s="38">
        <f t="shared" si="3"/>
        <v>68.06368611795321</v>
      </c>
      <c r="L24" s="39">
        <f>IF($E$26=0,0,($E24/$E$26)*100)</f>
        <v>48.140772689841974</v>
      </c>
      <c r="M24" s="38">
        <f>IF($H$26=0,0,($H24/$H$26)*100)</f>
        <v>81.40350277252745</v>
      </c>
      <c r="N24" s="86"/>
      <c r="O24" s="91"/>
    </row>
    <row r="25" spans="1:15" ht="12.75">
      <c r="A25" s="15"/>
      <c r="B25" s="33" t="s">
        <v>30</v>
      </c>
      <c r="C25" s="34">
        <v>72343684</v>
      </c>
      <c r="D25" s="35">
        <v>110981323</v>
      </c>
      <c r="E25" s="36">
        <f t="shared" si="0"/>
        <v>38637639</v>
      </c>
      <c r="F25" s="34">
        <v>82700000</v>
      </c>
      <c r="G25" s="35">
        <v>93772000</v>
      </c>
      <c r="H25" s="36">
        <f t="shared" si="1"/>
        <v>11072000</v>
      </c>
      <c r="I25" s="36">
        <v>140756126</v>
      </c>
      <c r="J25" s="37">
        <f t="shared" si="2"/>
        <v>53.408448206757065</v>
      </c>
      <c r="K25" s="38">
        <f t="shared" si="3"/>
        <v>13.388149939540508</v>
      </c>
      <c r="L25" s="39">
        <f>IF($E$26=0,0,($E25/$E$26)*100)</f>
        <v>51.859227310158026</v>
      </c>
      <c r="M25" s="38">
        <f>IF($H$26=0,0,($H25/$H$26)*100)</f>
        <v>18.59649722747255</v>
      </c>
      <c r="N25" s="86"/>
      <c r="O25" s="91"/>
    </row>
    <row r="26" spans="1:15" ht="12.75">
      <c r="A26" s="15"/>
      <c r="B26" s="40" t="s">
        <v>31</v>
      </c>
      <c r="C26" s="41">
        <v>139825542</v>
      </c>
      <c r="D26" s="42">
        <v>214330391</v>
      </c>
      <c r="E26" s="43">
        <f t="shared" si="0"/>
        <v>74504849</v>
      </c>
      <c r="F26" s="41">
        <v>153906978</v>
      </c>
      <c r="G26" s="42">
        <v>213445072</v>
      </c>
      <c r="H26" s="43">
        <f t="shared" si="1"/>
        <v>59538094</v>
      </c>
      <c r="I26" s="43">
        <v>314708774</v>
      </c>
      <c r="J26" s="54">
        <f t="shared" si="2"/>
        <v>53.284148185172064</v>
      </c>
      <c r="K26" s="45">
        <f t="shared" si="3"/>
        <v>38.68446692520985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53094996</v>
      </c>
      <c r="D28" s="35">
        <v>76031749</v>
      </c>
      <c r="E28" s="36">
        <f t="shared" si="0"/>
        <v>22936753</v>
      </c>
      <c r="F28" s="34">
        <v>80236212</v>
      </c>
      <c r="G28" s="35">
        <v>58661542</v>
      </c>
      <c r="H28" s="36">
        <f t="shared" si="1"/>
        <v>-21574670</v>
      </c>
      <c r="I28" s="36">
        <v>55888647</v>
      </c>
      <c r="J28" s="37">
        <f t="shared" si="2"/>
        <v>43.199462713962724</v>
      </c>
      <c r="K28" s="38">
        <f t="shared" si="3"/>
        <v>-26.88894385991203</v>
      </c>
      <c r="L28" s="39">
        <f aca="true" t="shared" si="6" ref="L28:L33">IF($E$33=0,0,($E28/$E$33)*100)</f>
        <v>30.78558417050144</v>
      </c>
      <c r="M28" s="38">
        <f aca="true" t="shared" si="7" ref="M28:M33">IF($H$33=0,0,($H28/$H$33)*100)</f>
        <v>-36.236749533836274</v>
      </c>
      <c r="N28" s="86"/>
      <c r="O28" s="91"/>
    </row>
    <row r="29" spans="1:15" ht="12.75">
      <c r="A29" s="15"/>
      <c r="B29" s="33" t="s">
        <v>34</v>
      </c>
      <c r="C29" s="34">
        <v>38500000</v>
      </c>
      <c r="D29" s="35">
        <v>19400000</v>
      </c>
      <c r="E29" s="36">
        <f t="shared" si="0"/>
        <v>-19100000</v>
      </c>
      <c r="F29" s="34">
        <v>31100000</v>
      </c>
      <c r="G29" s="35">
        <v>4950000</v>
      </c>
      <c r="H29" s="36">
        <f t="shared" si="1"/>
        <v>-26150000</v>
      </c>
      <c r="I29" s="36">
        <v>16390000</v>
      </c>
      <c r="J29" s="37">
        <f t="shared" si="2"/>
        <v>-49.61038961038961</v>
      </c>
      <c r="K29" s="38">
        <f t="shared" si="3"/>
        <v>-84.08360128617363</v>
      </c>
      <c r="L29" s="39">
        <f t="shared" si="6"/>
        <v>-25.635915321430957</v>
      </c>
      <c r="M29" s="38">
        <f t="shared" si="7"/>
        <v>-43.92145976322319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10000000</v>
      </c>
      <c r="E30" s="36">
        <f t="shared" si="0"/>
        <v>10000000</v>
      </c>
      <c r="F30" s="34">
        <v>0</v>
      </c>
      <c r="G30" s="35">
        <v>15000000</v>
      </c>
      <c r="H30" s="36">
        <f t="shared" si="1"/>
        <v>15000000</v>
      </c>
      <c r="I30" s="36">
        <v>20000000</v>
      </c>
      <c r="J30" s="37">
        <f t="shared" si="2"/>
        <v>0</v>
      </c>
      <c r="K30" s="38">
        <f t="shared" si="3"/>
        <v>0</v>
      </c>
      <c r="L30" s="39">
        <f t="shared" si="6"/>
        <v>13.42194519446647</v>
      </c>
      <c r="M30" s="38">
        <f t="shared" si="7"/>
        <v>25.193953975080223</v>
      </c>
      <c r="N30" s="86"/>
      <c r="O30" s="91"/>
    </row>
    <row r="31" spans="1:15" ht="25.5">
      <c r="A31" s="15"/>
      <c r="B31" s="98" t="s">
        <v>36</v>
      </c>
      <c r="C31" s="34">
        <v>22370902</v>
      </c>
      <c r="D31" s="35">
        <v>27624559</v>
      </c>
      <c r="E31" s="36">
        <f t="shared" si="0"/>
        <v>5253657</v>
      </c>
      <c r="F31" s="34">
        <v>29020708</v>
      </c>
      <c r="G31" s="35">
        <v>37659684</v>
      </c>
      <c r="H31" s="36">
        <f t="shared" si="1"/>
        <v>8638976</v>
      </c>
      <c r="I31" s="36">
        <v>69341746</v>
      </c>
      <c r="J31" s="37">
        <f t="shared" si="2"/>
        <v>23.484332460085874</v>
      </c>
      <c r="K31" s="38">
        <f t="shared" si="3"/>
        <v>29.768315783336508</v>
      </c>
      <c r="L31" s="39">
        <f t="shared" si="6"/>
        <v>7.051429632452513</v>
      </c>
      <c r="M31" s="38">
        <f t="shared" si="7"/>
        <v>14.509997582388175</v>
      </c>
      <c r="N31" s="86"/>
      <c r="O31" s="91"/>
    </row>
    <row r="32" spans="1:15" ht="12.75">
      <c r="A32" s="15"/>
      <c r="B32" s="33" t="s">
        <v>30</v>
      </c>
      <c r="C32" s="34">
        <v>25859644</v>
      </c>
      <c r="D32" s="35">
        <v>81274083</v>
      </c>
      <c r="E32" s="36">
        <f t="shared" si="0"/>
        <v>55414439</v>
      </c>
      <c r="F32" s="34">
        <v>13550058</v>
      </c>
      <c r="G32" s="35">
        <v>97173846</v>
      </c>
      <c r="H32" s="36">
        <f t="shared" si="1"/>
        <v>83623788</v>
      </c>
      <c r="I32" s="36">
        <v>153088381</v>
      </c>
      <c r="J32" s="37">
        <f t="shared" si="2"/>
        <v>214.28925703694915</v>
      </c>
      <c r="K32" s="38">
        <f t="shared" si="3"/>
        <v>617.147085274469</v>
      </c>
      <c r="L32" s="39">
        <f t="shared" si="6"/>
        <v>74.37695632401054</v>
      </c>
      <c r="M32" s="38">
        <f t="shared" si="7"/>
        <v>140.45425773959107</v>
      </c>
      <c r="N32" s="86"/>
      <c r="O32" s="91"/>
    </row>
    <row r="33" spans="1:15" ht="13.5" thickBot="1">
      <c r="A33" s="15"/>
      <c r="B33" s="77" t="s">
        <v>37</v>
      </c>
      <c r="C33" s="78">
        <v>139825542</v>
      </c>
      <c r="D33" s="79">
        <v>214330391</v>
      </c>
      <c r="E33" s="80">
        <f t="shared" si="0"/>
        <v>74504849</v>
      </c>
      <c r="F33" s="78">
        <v>153906978</v>
      </c>
      <c r="G33" s="79">
        <v>213445072</v>
      </c>
      <c r="H33" s="80">
        <f t="shared" si="1"/>
        <v>59538094</v>
      </c>
      <c r="I33" s="80">
        <v>314708774</v>
      </c>
      <c r="J33" s="81">
        <f t="shared" si="2"/>
        <v>53.284148185172064</v>
      </c>
      <c r="K33" s="82">
        <f t="shared" si="3"/>
        <v>38.68446692520985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87187795</v>
      </c>
      <c r="E8" s="36">
        <f>$D8-$C8</f>
        <v>87187795</v>
      </c>
      <c r="F8" s="34">
        <v>0</v>
      </c>
      <c r="G8" s="35">
        <v>95419495</v>
      </c>
      <c r="H8" s="36">
        <f>$G8-$F8</f>
        <v>95419495</v>
      </c>
      <c r="I8" s="36">
        <v>105968841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14.489949222719705</v>
      </c>
      <c r="M8" s="38">
        <f>IF($H$11=0,0,($H8/$H$11)*100)</f>
        <v>14.21604721921873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387147276</v>
      </c>
      <c r="E9" s="36">
        <f>$D9-$C9</f>
        <v>387147276</v>
      </c>
      <c r="F9" s="34">
        <v>0</v>
      </c>
      <c r="G9" s="35">
        <v>440348651</v>
      </c>
      <c r="H9" s="36">
        <f>$G9-$F9</f>
        <v>440348651</v>
      </c>
      <c r="I9" s="36">
        <v>486766814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64.34093637709559</v>
      </c>
      <c r="M9" s="38">
        <f>IF($H$11=0,0,($H9/$H$11)*100)</f>
        <v>65.60522265953378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127377148</v>
      </c>
      <c r="E10" s="36">
        <f aca="true" t="shared" si="0" ref="E10:E33">$D10-$C10</f>
        <v>127377148</v>
      </c>
      <c r="F10" s="34">
        <v>0</v>
      </c>
      <c r="G10" s="35">
        <v>135441604</v>
      </c>
      <c r="H10" s="36">
        <f aca="true" t="shared" si="1" ref="H10:H33">$G10-$F10</f>
        <v>135441604</v>
      </c>
      <c r="I10" s="36">
        <v>156954885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21.169114400184714</v>
      </c>
      <c r="M10" s="38">
        <f>IF($H$11=0,0,($H10/$H$11)*100)</f>
        <v>20.178730121247494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601712219</v>
      </c>
      <c r="E11" s="43">
        <f t="shared" si="0"/>
        <v>601712219</v>
      </c>
      <c r="F11" s="41">
        <v>0</v>
      </c>
      <c r="G11" s="42">
        <v>671209750</v>
      </c>
      <c r="H11" s="43">
        <f t="shared" si="1"/>
        <v>671209750</v>
      </c>
      <c r="I11" s="43">
        <v>749690540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171415357</v>
      </c>
      <c r="E13" s="36">
        <f t="shared" si="0"/>
        <v>171415357</v>
      </c>
      <c r="F13" s="34">
        <v>0</v>
      </c>
      <c r="G13" s="35">
        <v>189952183</v>
      </c>
      <c r="H13" s="36">
        <f t="shared" si="1"/>
        <v>189952183</v>
      </c>
      <c r="I13" s="36">
        <v>207224425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28.487930207712804</v>
      </c>
      <c r="M13" s="38">
        <f aca="true" t="shared" si="5" ref="M13:M18">IF($H$18=0,0,($H13/$H$18)*100)</f>
        <v>28.32688152463519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38674956</v>
      </c>
      <c r="E14" s="36">
        <f t="shared" si="0"/>
        <v>38674956</v>
      </c>
      <c r="F14" s="34">
        <v>0</v>
      </c>
      <c r="G14" s="35">
        <v>51683049</v>
      </c>
      <c r="H14" s="36">
        <f t="shared" si="1"/>
        <v>51683049</v>
      </c>
      <c r="I14" s="36">
        <v>48325934</v>
      </c>
      <c r="J14" s="37">
        <f t="shared" si="2"/>
        <v>0</v>
      </c>
      <c r="K14" s="38">
        <f t="shared" si="3"/>
        <v>0</v>
      </c>
      <c r="L14" s="39">
        <f t="shared" si="4"/>
        <v>6.427483899907307</v>
      </c>
      <c r="M14" s="38">
        <f t="shared" si="5"/>
        <v>7.707306032144495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206282614</v>
      </c>
      <c r="E16" s="36">
        <f t="shared" si="0"/>
        <v>206282614</v>
      </c>
      <c r="F16" s="34">
        <v>0</v>
      </c>
      <c r="G16" s="35">
        <v>249835110</v>
      </c>
      <c r="H16" s="36">
        <f t="shared" si="1"/>
        <v>249835110</v>
      </c>
      <c r="I16" s="36">
        <v>298414835</v>
      </c>
      <c r="J16" s="37">
        <f t="shared" si="2"/>
        <v>0</v>
      </c>
      <c r="K16" s="38">
        <f t="shared" si="3"/>
        <v>0</v>
      </c>
      <c r="L16" s="39">
        <f t="shared" si="4"/>
        <v>34.28260345831535</v>
      </c>
      <c r="M16" s="38">
        <f t="shared" si="5"/>
        <v>37.25700568371041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185339292</v>
      </c>
      <c r="E17" s="36">
        <f t="shared" si="0"/>
        <v>185339292</v>
      </c>
      <c r="F17" s="34">
        <v>0</v>
      </c>
      <c r="G17" s="35">
        <v>179101824</v>
      </c>
      <c r="H17" s="36">
        <f t="shared" si="1"/>
        <v>179101824</v>
      </c>
      <c r="I17" s="36">
        <v>191203058</v>
      </c>
      <c r="J17" s="53">
        <f t="shared" si="2"/>
        <v>0</v>
      </c>
      <c r="K17" s="38">
        <f t="shared" si="3"/>
        <v>0</v>
      </c>
      <c r="L17" s="39">
        <f t="shared" si="4"/>
        <v>30.801982434064545</v>
      </c>
      <c r="M17" s="38">
        <f t="shared" si="5"/>
        <v>26.708806759509905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601712219</v>
      </c>
      <c r="E18" s="43">
        <f t="shared" si="0"/>
        <v>601712219</v>
      </c>
      <c r="F18" s="41">
        <v>0</v>
      </c>
      <c r="G18" s="42">
        <v>670572166</v>
      </c>
      <c r="H18" s="43">
        <f t="shared" si="1"/>
        <v>670572166</v>
      </c>
      <c r="I18" s="43">
        <v>745168252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0</v>
      </c>
      <c r="E19" s="59">
        <f t="shared" si="0"/>
        <v>0</v>
      </c>
      <c r="F19" s="60">
        <v>0</v>
      </c>
      <c r="G19" s="61">
        <v>637584</v>
      </c>
      <c r="H19" s="62">
        <f t="shared" si="1"/>
        <v>637584</v>
      </c>
      <c r="I19" s="62">
        <v>4522288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35637700</v>
      </c>
      <c r="E23" s="36">
        <f t="shared" si="0"/>
        <v>35637700</v>
      </c>
      <c r="F23" s="34">
        <v>0</v>
      </c>
      <c r="G23" s="35">
        <v>600000</v>
      </c>
      <c r="H23" s="36">
        <f t="shared" si="1"/>
        <v>600000</v>
      </c>
      <c r="I23" s="36">
        <v>150000</v>
      </c>
      <c r="J23" s="37">
        <f t="shared" si="2"/>
        <v>0</v>
      </c>
      <c r="K23" s="38">
        <f t="shared" si="3"/>
        <v>0</v>
      </c>
      <c r="L23" s="39">
        <f>IF($E$26=0,0,($E23/$E$26)*100)</f>
        <v>34.54732325642565</v>
      </c>
      <c r="M23" s="38">
        <f>IF($H$26=0,0,($H23/$H$26)*100)</f>
        <v>3.614457831325301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67518483</v>
      </c>
      <c r="E24" s="36">
        <f t="shared" si="0"/>
        <v>67518483</v>
      </c>
      <c r="F24" s="34">
        <v>0</v>
      </c>
      <c r="G24" s="35">
        <v>16000000</v>
      </c>
      <c r="H24" s="36">
        <f t="shared" si="1"/>
        <v>16000000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65.45267674357436</v>
      </c>
      <c r="M24" s="38">
        <f>IF($H$26=0,0,($H24/$H$26)*100)</f>
        <v>96.3855421686747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103156183</v>
      </c>
      <c r="E26" s="43">
        <f t="shared" si="0"/>
        <v>103156183</v>
      </c>
      <c r="F26" s="41">
        <v>0</v>
      </c>
      <c r="G26" s="42">
        <v>16600000</v>
      </c>
      <c r="H26" s="43">
        <f t="shared" si="1"/>
        <v>16600000</v>
      </c>
      <c r="I26" s="43">
        <v>150000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19521000</v>
      </c>
      <c r="E28" s="36">
        <f t="shared" si="0"/>
        <v>19521000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18.923732375789825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15420000</v>
      </c>
      <c r="E29" s="36">
        <f t="shared" si="0"/>
        <v>15420000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14.94820722476713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15053483</v>
      </c>
      <c r="E31" s="36">
        <f t="shared" si="0"/>
        <v>15053483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14.5929042372574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53161700</v>
      </c>
      <c r="E32" s="36">
        <f t="shared" si="0"/>
        <v>53161700</v>
      </c>
      <c r="F32" s="34">
        <v>0</v>
      </c>
      <c r="G32" s="35">
        <v>16600000</v>
      </c>
      <c r="H32" s="36">
        <f t="shared" si="1"/>
        <v>16600000</v>
      </c>
      <c r="I32" s="36">
        <v>150000</v>
      </c>
      <c r="J32" s="37">
        <f t="shared" si="2"/>
        <v>0</v>
      </c>
      <c r="K32" s="38">
        <f t="shared" si="3"/>
        <v>0</v>
      </c>
      <c r="L32" s="39">
        <f t="shared" si="6"/>
        <v>51.53515616218564</v>
      </c>
      <c r="M32" s="38">
        <f t="shared" si="7"/>
        <v>100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103156183</v>
      </c>
      <c r="E33" s="80">
        <f t="shared" si="0"/>
        <v>103156183</v>
      </c>
      <c r="F33" s="78">
        <v>0</v>
      </c>
      <c r="G33" s="79">
        <v>16600000</v>
      </c>
      <c r="H33" s="80">
        <f t="shared" si="1"/>
        <v>16600000</v>
      </c>
      <c r="I33" s="80">
        <v>150000</v>
      </c>
      <c r="J33" s="81">
        <f t="shared" si="2"/>
        <v>0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23929418</v>
      </c>
      <c r="D8" s="35">
        <v>22363942</v>
      </c>
      <c r="E8" s="36">
        <f>$D8-$C8</f>
        <v>-1565476</v>
      </c>
      <c r="F8" s="34">
        <v>25604478</v>
      </c>
      <c r="G8" s="35">
        <v>23929418</v>
      </c>
      <c r="H8" s="36">
        <f>$G8-$F8</f>
        <v>-1675060</v>
      </c>
      <c r="I8" s="36">
        <v>25604478</v>
      </c>
      <c r="J8" s="37">
        <f>IF($C8=0,0,($E8/$C8)*100)</f>
        <v>-6.542056309100372</v>
      </c>
      <c r="K8" s="38">
        <f>IF($F8=0,0,($H8/$F8)*100)</f>
        <v>-6.542058775812574</v>
      </c>
      <c r="L8" s="39">
        <f>IF($E$11=0,0,($E8/$E$11)*100)</f>
        <v>5.872403011397926</v>
      </c>
      <c r="M8" s="38">
        <f>IF($H$11=0,0,($H8/$H$11)*100)</f>
        <v>6.347448074334708</v>
      </c>
      <c r="N8" s="86"/>
      <c r="O8" s="91"/>
    </row>
    <row r="9" spans="1:15" ht="12.75">
      <c r="A9" s="2"/>
      <c r="B9" s="33" t="s">
        <v>16</v>
      </c>
      <c r="C9" s="34">
        <v>172076919</v>
      </c>
      <c r="D9" s="35">
        <v>157933850</v>
      </c>
      <c r="E9" s="36">
        <f>$D9-$C9</f>
        <v>-14143069</v>
      </c>
      <c r="F9" s="34">
        <v>187039662</v>
      </c>
      <c r="G9" s="35">
        <v>172076919</v>
      </c>
      <c r="H9" s="36">
        <f>$G9-$F9</f>
        <v>-14962743</v>
      </c>
      <c r="I9" s="36">
        <v>187039662</v>
      </c>
      <c r="J9" s="37">
        <f>IF($C9=0,0,($E9/$C9)*100)</f>
        <v>-8.219038951993324</v>
      </c>
      <c r="K9" s="38">
        <f>IF($F9=0,0,($H9/$F9)*100)</f>
        <v>-7.99977012362223</v>
      </c>
      <c r="L9" s="39">
        <f>IF($E$11=0,0,($E9/$E$11)*100)</f>
        <v>53.05338503177861</v>
      </c>
      <c r="M9" s="38">
        <f>IF($H$11=0,0,($H9/$H$11)*100)</f>
        <v>56.6996013528561</v>
      </c>
      <c r="N9" s="86"/>
      <c r="O9" s="91"/>
    </row>
    <row r="10" spans="1:15" ht="12.75">
      <c r="A10" s="2"/>
      <c r="B10" s="33" t="s">
        <v>17</v>
      </c>
      <c r="C10" s="34">
        <v>131412078</v>
      </c>
      <c r="D10" s="35">
        <v>120462439</v>
      </c>
      <c r="E10" s="36">
        <f aca="true" t="shared" si="0" ref="E10:E33">$D10-$C10</f>
        <v>-10949639</v>
      </c>
      <c r="F10" s="34">
        <v>140638942</v>
      </c>
      <c r="G10" s="35">
        <v>130887242</v>
      </c>
      <c r="H10" s="36">
        <f aca="true" t="shared" si="1" ref="H10:H33">$G10-$F10</f>
        <v>-9751700</v>
      </c>
      <c r="I10" s="36">
        <v>140061332</v>
      </c>
      <c r="J10" s="37">
        <f aca="true" t="shared" si="2" ref="J10:J33">IF($C10=0,0,($E10/$C10)*100)</f>
        <v>-8.33229271361191</v>
      </c>
      <c r="K10" s="38">
        <f aca="true" t="shared" si="3" ref="K10:K33">IF($F10=0,0,($H10/$F10)*100)</f>
        <v>-6.93385477828751</v>
      </c>
      <c r="L10" s="39">
        <f>IF($E$11=0,0,($E10/$E$11)*100)</f>
        <v>41.07421195682346</v>
      </c>
      <c r="M10" s="38">
        <f>IF($H$11=0,0,($H10/$H$11)*100)</f>
        <v>36.95295057280919</v>
      </c>
      <c r="N10" s="86"/>
      <c r="O10" s="91"/>
    </row>
    <row r="11" spans="1:15" ht="12.75">
      <c r="A11" s="15"/>
      <c r="B11" s="40" t="s">
        <v>18</v>
      </c>
      <c r="C11" s="41">
        <v>327418415</v>
      </c>
      <c r="D11" s="42">
        <v>300760231</v>
      </c>
      <c r="E11" s="43">
        <f t="shared" si="0"/>
        <v>-26658184</v>
      </c>
      <c r="F11" s="41">
        <v>353283082</v>
      </c>
      <c r="G11" s="42">
        <v>326893579</v>
      </c>
      <c r="H11" s="43">
        <f t="shared" si="1"/>
        <v>-26389503</v>
      </c>
      <c r="I11" s="43">
        <v>352705472</v>
      </c>
      <c r="J11" s="44">
        <f t="shared" si="2"/>
        <v>-8.14193178474705</v>
      </c>
      <c r="K11" s="45">
        <f t="shared" si="3"/>
        <v>-7.469789623268741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88721706</v>
      </c>
      <c r="D13" s="35">
        <v>87086270</v>
      </c>
      <c r="E13" s="36">
        <f t="shared" si="0"/>
        <v>-1635436</v>
      </c>
      <c r="F13" s="34">
        <v>94080381</v>
      </c>
      <c r="G13" s="35">
        <v>88721706</v>
      </c>
      <c r="H13" s="36">
        <f t="shared" si="1"/>
        <v>-5358675</v>
      </c>
      <c r="I13" s="36">
        <v>94080381</v>
      </c>
      <c r="J13" s="37">
        <f t="shared" si="2"/>
        <v>-1.843332453503543</v>
      </c>
      <c r="K13" s="38">
        <f t="shared" si="3"/>
        <v>-5.6958474689850584</v>
      </c>
      <c r="L13" s="39">
        <f aca="true" t="shared" si="4" ref="L13:L18">IF($E$18=0,0,($E13/$E$18)*100)</f>
        <v>1.7943842626506434</v>
      </c>
      <c r="M13" s="38">
        <f aca="true" t="shared" si="5" ref="M13:M18">IF($H$18=0,0,($H13/$H$18)*100)</f>
        <v>4.963352647494219</v>
      </c>
      <c r="N13" s="86"/>
      <c r="O13" s="91"/>
    </row>
    <row r="14" spans="1:15" ht="12.75">
      <c r="A14" s="2"/>
      <c r="B14" s="33" t="s">
        <v>21</v>
      </c>
      <c r="C14" s="34">
        <v>19738091</v>
      </c>
      <c r="D14" s="35">
        <v>18446813</v>
      </c>
      <c r="E14" s="36">
        <f t="shared" si="0"/>
        <v>-1291278</v>
      </c>
      <c r="F14" s="34">
        <v>21119755</v>
      </c>
      <c r="G14" s="35">
        <v>19738091</v>
      </c>
      <c r="H14" s="36">
        <f t="shared" si="1"/>
        <v>-1381664</v>
      </c>
      <c r="I14" s="36">
        <v>21119755</v>
      </c>
      <c r="J14" s="37">
        <f t="shared" si="2"/>
        <v>-6.542061235810495</v>
      </c>
      <c r="K14" s="38">
        <f t="shared" si="3"/>
        <v>-6.542045587176555</v>
      </c>
      <c r="L14" s="39">
        <f t="shared" si="4"/>
        <v>1.41677749658623</v>
      </c>
      <c r="M14" s="38">
        <f t="shared" si="5"/>
        <v>1.2797353212029936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124034097</v>
      </c>
      <c r="D16" s="35">
        <v>35498574</v>
      </c>
      <c r="E16" s="36">
        <f t="shared" si="0"/>
        <v>-88535523</v>
      </c>
      <c r="F16" s="34">
        <v>136660246</v>
      </c>
      <c r="G16" s="35">
        <v>40823360</v>
      </c>
      <c r="H16" s="36">
        <f t="shared" si="1"/>
        <v>-95836886</v>
      </c>
      <c r="I16" s="36">
        <v>46946864</v>
      </c>
      <c r="J16" s="37">
        <f t="shared" si="2"/>
        <v>-71.37998755293877</v>
      </c>
      <c r="K16" s="38">
        <f t="shared" si="3"/>
        <v>-70.1278453720916</v>
      </c>
      <c r="L16" s="39">
        <f t="shared" si="4"/>
        <v>97.14030335442297</v>
      </c>
      <c r="M16" s="38">
        <f t="shared" si="5"/>
        <v>88.76676825067794</v>
      </c>
      <c r="N16" s="86"/>
      <c r="O16" s="91"/>
    </row>
    <row r="17" spans="1:15" ht="12.75">
      <c r="A17" s="2"/>
      <c r="B17" s="33" t="s">
        <v>23</v>
      </c>
      <c r="C17" s="34">
        <v>77117048</v>
      </c>
      <c r="D17" s="35">
        <v>77437380</v>
      </c>
      <c r="E17" s="36">
        <f t="shared" si="0"/>
        <v>320332</v>
      </c>
      <c r="F17" s="34">
        <v>82504648</v>
      </c>
      <c r="G17" s="35">
        <v>77117048</v>
      </c>
      <c r="H17" s="36">
        <f t="shared" si="1"/>
        <v>-5387600</v>
      </c>
      <c r="I17" s="36">
        <v>82504648</v>
      </c>
      <c r="J17" s="53">
        <f t="shared" si="2"/>
        <v>0.41538415733963263</v>
      </c>
      <c r="K17" s="38">
        <f t="shared" si="3"/>
        <v>-6.530056343007487</v>
      </c>
      <c r="L17" s="39">
        <f t="shared" si="4"/>
        <v>-0.35146511365984723</v>
      </c>
      <c r="M17" s="38">
        <f t="shared" si="5"/>
        <v>4.990143780624847</v>
      </c>
      <c r="N17" s="86"/>
      <c r="O17" s="91"/>
    </row>
    <row r="18" spans="1:15" ht="12.75">
      <c r="A18" s="2"/>
      <c r="B18" s="40" t="s">
        <v>24</v>
      </c>
      <c r="C18" s="41">
        <v>309610942</v>
      </c>
      <c r="D18" s="42">
        <v>218469037</v>
      </c>
      <c r="E18" s="43">
        <f t="shared" si="0"/>
        <v>-91141905</v>
      </c>
      <c r="F18" s="41">
        <v>334365030</v>
      </c>
      <c r="G18" s="42">
        <v>226400205</v>
      </c>
      <c r="H18" s="43">
        <f t="shared" si="1"/>
        <v>-107964825</v>
      </c>
      <c r="I18" s="43">
        <v>244651648</v>
      </c>
      <c r="J18" s="54">
        <f t="shared" si="2"/>
        <v>-29.43755941287114</v>
      </c>
      <c r="K18" s="45">
        <f t="shared" si="3"/>
        <v>-32.28950856493575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17807473</v>
      </c>
      <c r="D19" s="58">
        <v>82291194</v>
      </c>
      <c r="E19" s="59">
        <f t="shared" si="0"/>
        <v>64483721</v>
      </c>
      <c r="F19" s="60">
        <v>18918052</v>
      </c>
      <c r="G19" s="61">
        <v>100493374</v>
      </c>
      <c r="H19" s="62">
        <f t="shared" si="1"/>
        <v>81575322</v>
      </c>
      <c r="I19" s="62">
        <v>108053824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0</v>
      </c>
      <c r="E26" s="43">
        <f t="shared" si="0"/>
        <v>0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0</v>
      </c>
      <c r="E32" s="36">
        <f t="shared" si="0"/>
        <v>0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0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0</v>
      </c>
      <c r="E33" s="80">
        <f t="shared" si="0"/>
        <v>0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0</v>
      </c>
      <c r="K33" s="82">
        <f t="shared" si="3"/>
        <v>0</v>
      </c>
      <c r="L33" s="83">
        <f t="shared" si="6"/>
        <v>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93876141</v>
      </c>
      <c r="D8" s="35">
        <v>4006723</v>
      </c>
      <c r="E8" s="36">
        <f>$D8-$C8</f>
        <v>-89869418</v>
      </c>
      <c r="F8" s="34">
        <v>102347135</v>
      </c>
      <c r="G8" s="35">
        <v>4247127</v>
      </c>
      <c r="H8" s="36">
        <f>$G8-$F8</f>
        <v>-98100008</v>
      </c>
      <c r="I8" s="36">
        <v>4261551</v>
      </c>
      <c r="J8" s="37">
        <f>IF($C8=0,0,($E8/$C8)*100)</f>
        <v>-95.7319048723999</v>
      </c>
      <c r="K8" s="38">
        <f>IF($F8=0,0,($H8/$F8)*100)</f>
        <v>-95.85027270182013</v>
      </c>
      <c r="L8" s="39">
        <f>IF($E$11=0,0,($E8/$E$11)*100)</f>
        <v>-21.646666646225</v>
      </c>
      <c r="M8" s="38">
        <f>IF($H$11=0,0,($H8/$H$11)*100)</f>
        <v>28.51586752383633</v>
      </c>
      <c r="N8" s="86"/>
      <c r="O8" s="91"/>
    </row>
    <row r="9" spans="1:15" ht="12.75">
      <c r="A9" s="2"/>
      <c r="B9" s="33" t="s">
        <v>16</v>
      </c>
      <c r="C9" s="34">
        <v>430044885</v>
      </c>
      <c r="D9" s="35">
        <v>414891489</v>
      </c>
      <c r="E9" s="36">
        <f>$D9-$C9</f>
        <v>-15153396</v>
      </c>
      <c r="F9" s="34">
        <v>490140860</v>
      </c>
      <c r="G9" s="35">
        <v>445793994</v>
      </c>
      <c r="H9" s="36">
        <f>$G9-$F9</f>
        <v>-44346866</v>
      </c>
      <c r="I9" s="36">
        <v>469367488</v>
      </c>
      <c r="J9" s="37">
        <f>IF($C9=0,0,($E9/$C9)*100)</f>
        <v>-3.5236777667986914</v>
      </c>
      <c r="K9" s="38">
        <f>IF($F9=0,0,($H9/$F9)*100)</f>
        <v>-9.047779856590614</v>
      </c>
      <c r="L9" s="39">
        <f>IF($E$11=0,0,($E9/$E$11)*100)</f>
        <v>-3.6499681323210456</v>
      </c>
      <c r="M9" s="38">
        <f>IF($H$11=0,0,($H9/$H$11)*100)</f>
        <v>12.890818071628715</v>
      </c>
      <c r="N9" s="86"/>
      <c r="O9" s="91"/>
    </row>
    <row r="10" spans="1:15" ht="12.75">
      <c r="A10" s="2"/>
      <c r="B10" s="33" t="s">
        <v>17</v>
      </c>
      <c r="C10" s="34">
        <v>465174341</v>
      </c>
      <c r="D10" s="35">
        <v>985362314</v>
      </c>
      <c r="E10" s="36">
        <f aca="true" t="shared" si="0" ref="E10:E33">$D10-$C10</f>
        <v>520187973</v>
      </c>
      <c r="F10" s="34">
        <v>487553916</v>
      </c>
      <c r="G10" s="35">
        <v>285981770</v>
      </c>
      <c r="H10" s="36">
        <f aca="true" t="shared" si="1" ref="H10:H33">$G10-$F10</f>
        <v>-201572146</v>
      </c>
      <c r="I10" s="36">
        <v>286953028</v>
      </c>
      <c r="J10" s="37">
        <f aca="true" t="shared" si="2" ref="J10:J33">IF($C10=0,0,($E10/$C10)*100)</f>
        <v>111.82645454642564</v>
      </c>
      <c r="K10" s="38">
        <f aca="true" t="shared" si="3" ref="K10:K33">IF($F10=0,0,($H10/$F10)*100)</f>
        <v>-41.34356004229079</v>
      </c>
      <c r="L10" s="39">
        <f>IF($E$11=0,0,($E10/$E$11)*100)</f>
        <v>125.29663477854605</v>
      </c>
      <c r="M10" s="38">
        <f>IF($H$11=0,0,($H10/$H$11)*100)</f>
        <v>58.59331440453496</v>
      </c>
      <c r="N10" s="86"/>
      <c r="O10" s="91"/>
    </row>
    <row r="11" spans="1:15" ht="12.75">
      <c r="A11" s="15"/>
      <c r="B11" s="40" t="s">
        <v>18</v>
      </c>
      <c r="C11" s="41">
        <v>989095367</v>
      </c>
      <c r="D11" s="42">
        <v>1404260526</v>
      </c>
      <c r="E11" s="43">
        <f t="shared" si="0"/>
        <v>415165159</v>
      </c>
      <c r="F11" s="41">
        <v>1080041911</v>
      </c>
      <c r="G11" s="42">
        <v>736022891</v>
      </c>
      <c r="H11" s="43">
        <f t="shared" si="1"/>
        <v>-344019020</v>
      </c>
      <c r="I11" s="43">
        <v>760582067</v>
      </c>
      <c r="J11" s="44">
        <f t="shared" si="2"/>
        <v>41.97422946780419</v>
      </c>
      <c r="K11" s="45">
        <f t="shared" si="3"/>
        <v>-31.852376884289264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206749306</v>
      </c>
      <c r="D13" s="35">
        <v>188783269</v>
      </c>
      <c r="E13" s="36">
        <f t="shared" si="0"/>
        <v>-17966037</v>
      </c>
      <c r="F13" s="34">
        <v>227423579</v>
      </c>
      <c r="G13" s="35">
        <v>206633090</v>
      </c>
      <c r="H13" s="36">
        <f t="shared" si="1"/>
        <v>-20790489</v>
      </c>
      <c r="I13" s="36">
        <v>227067520</v>
      </c>
      <c r="J13" s="37">
        <f t="shared" si="2"/>
        <v>-8.689768951388887</v>
      </c>
      <c r="K13" s="38">
        <f t="shared" si="3"/>
        <v>-9.14174734713853</v>
      </c>
      <c r="L13" s="39">
        <f aca="true" t="shared" si="4" ref="L13:L18">IF($E$18=0,0,($E13/$E$18)*100)</f>
        <v>-15.014659822003857</v>
      </c>
      <c r="M13" s="38">
        <f aca="true" t="shared" si="5" ref="M13:M18">IF($H$18=0,0,($H13/$H$18)*100)</f>
        <v>-20.497430876554333</v>
      </c>
      <c r="N13" s="86"/>
      <c r="O13" s="91"/>
    </row>
    <row r="14" spans="1:15" ht="12.75">
      <c r="A14" s="2"/>
      <c r="B14" s="33" t="s">
        <v>21</v>
      </c>
      <c r="C14" s="34">
        <v>66341182</v>
      </c>
      <c r="D14" s="35">
        <v>38013410</v>
      </c>
      <c r="E14" s="36">
        <f t="shared" si="0"/>
        <v>-28327772</v>
      </c>
      <c r="F14" s="34">
        <v>74368464</v>
      </c>
      <c r="G14" s="35">
        <v>40294213</v>
      </c>
      <c r="H14" s="36">
        <f t="shared" si="1"/>
        <v>-34074251</v>
      </c>
      <c r="I14" s="36">
        <v>40431061</v>
      </c>
      <c r="J14" s="37">
        <f t="shared" si="2"/>
        <v>-42.70013157136694</v>
      </c>
      <c r="K14" s="38">
        <f t="shared" si="3"/>
        <v>-45.81814544401509</v>
      </c>
      <c r="L14" s="39">
        <f t="shared" si="4"/>
        <v>-23.674217085008</v>
      </c>
      <c r="M14" s="38">
        <f t="shared" si="5"/>
        <v>-33.59394791257013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233101373</v>
      </c>
      <c r="D16" s="35">
        <v>226257114</v>
      </c>
      <c r="E16" s="36">
        <f t="shared" si="0"/>
        <v>-6844259</v>
      </c>
      <c r="F16" s="34">
        <v>273413544</v>
      </c>
      <c r="G16" s="35">
        <v>239832542</v>
      </c>
      <c r="H16" s="36">
        <f t="shared" si="1"/>
        <v>-33581002</v>
      </c>
      <c r="I16" s="36">
        <v>240647068</v>
      </c>
      <c r="J16" s="37">
        <f t="shared" si="2"/>
        <v>-2.9361727526160903</v>
      </c>
      <c r="K16" s="38">
        <f t="shared" si="3"/>
        <v>-12.282128203568437</v>
      </c>
      <c r="L16" s="39">
        <f t="shared" si="4"/>
        <v>-5.719915895680739</v>
      </c>
      <c r="M16" s="38">
        <f t="shared" si="5"/>
        <v>-33.10765164111497</v>
      </c>
      <c r="N16" s="86"/>
      <c r="O16" s="91"/>
    </row>
    <row r="17" spans="1:15" ht="12.75">
      <c r="A17" s="2"/>
      <c r="B17" s="33" t="s">
        <v>23</v>
      </c>
      <c r="C17" s="34">
        <v>484368936</v>
      </c>
      <c r="D17" s="35">
        <v>657163641</v>
      </c>
      <c r="E17" s="36">
        <f t="shared" si="0"/>
        <v>172794705</v>
      </c>
      <c r="F17" s="34">
        <v>506389724</v>
      </c>
      <c r="G17" s="35">
        <v>696265197</v>
      </c>
      <c r="H17" s="36">
        <f t="shared" si="1"/>
        <v>189875473</v>
      </c>
      <c r="I17" s="36">
        <v>698629253</v>
      </c>
      <c r="J17" s="53">
        <f t="shared" si="2"/>
        <v>35.67419216165423</v>
      </c>
      <c r="K17" s="38">
        <f t="shared" si="3"/>
        <v>37.495917472448554</v>
      </c>
      <c r="L17" s="39">
        <f t="shared" si="4"/>
        <v>144.40879280269257</v>
      </c>
      <c r="M17" s="38">
        <f t="shared" si="5"/>
        <v>187.19903043023945</v>
      </c>
      <c r="N17" s="86"/>
      <c r="O17" s="91"/>
    </row>
    <row r="18" spans="1:15" ht="12.75">
      <c r="A18" s="2"/>
      <c r="B18" s="40" t="s">
        <v>24</v>
      </c>
      <c r="C18" s="41">
        <v>990560797</v>
      </c>
      <c r="D18" s="42">
        <v>1110217434</v>
      </c>
      <c r="E18" s="43">
        <f t="shared" si="0"/>
        <v>119656637</v>
      </c>
      <c r="F18" s="41">
        <v>1081595311</v>
      </c>
      <c r="G18" s="42">
        <v>1183025042</v>
      </c>
      <c r="H18" s="43">
        <f t="shared" si="1"/>
        <v>101429731</v>
      </c>
      <c r="I18" s="43">
        <v>1206774902</v>
      </c>
      <c r="J18" s="54">
        <f t="shared" si="2"/>
        <v>12.079686311268384</v>
      </c>
      <c r="K18" s="45">
        <f t="shared" si="3"/>
        <v>9.37778945308316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-1465430</v>
      </c>
      <c r="D19" s="58">
        <v>294043092</v>
      </c>
      <c r="E19" s="59">
        <f t="shared" si="0"/>
        <v>295508522</v>
      </c>
      <c r="F19" s="60">
        <v>-1553400</v>
      </c>
      <c r="G19" s="61">
        <v>-447002151</v>
      </c>
      <c r="H19" s="62">
        <f t="shared" si="1"/>
        <v>-445448751</v>
      </c>
      <c r="I19" s="62">
        <v>-446192835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0</v>
      </c>
      <c r="E26" s="43">
        <f t="shared" si="0"/>
        <v>0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0</v>
      </c>
      <c r="E32" s="36">
        <f t="shared" si="0"/>
        <v>0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0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0</v>
      </c>
      <c r="E33" s="80">
        <f t="shared" si="0"/>
        <v>0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0</v>
      </c>
      <c r="K33" s="82">
        <f t="shared" si="3"/>
        <v>0</v>
      </c>
      <c r="L33" s="83">
        <f t="shared" si="6"/>
        <v>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3498000</v>
      </c>
      <c r="D8" s="35">
        <v>3194700</v>
      </c>
      <c r="E8" s="36">
        <f>$D8-$C8</f>
        <v>-303300</v>
      </c>
      <c r="F8" s="34">
        <v>4869750</v>
      </c>
      <c r="G8" s="35">
        <v>4791800</v>
      </c>
      <c r="H8" s="36">
        <f>$G8-$F8</f>
        <v>-77950</v>
      </c>
      <c r="I8" s="36">
        <v>6389500</v>
      </c>
      <c r="J8" s="37">
        <f>IF($C8=0,0,($E8/$C8)*100)</f>
        <v>-8.670668953687821</v>
      </c>
      <c r="K8" s="38">
        <f>IF($F8=0,0,($H8/$F8)*100)</f>
        <v>-1.600698187791981</v>
      </c>
      <c r="L8" s="39">
        <f>IF($E$11=0,0,($E8/$E$11)*100)</f>
        <v>-1.6461107255592584</v>
      </c>
      <c r="M8" s="38">
        <f>IF($H$11=0,0,($H8/$H$11)*100)</f>
        <v>-0.33093381200641453</v>
      </c>
      <c r="N8" s="86"/>
      <c r="O8" s="91"/>
    </row>
    <row r="9" spans="1:15" ht="12.75">
      <c r="A9" s="2"/>
      <c r="B9" s="33" t="s">
        <v>16</v>
      </c>
      <c r="C9" s="34">
        <v>3730597</v>
      </c>
      <c r="D9" s="35">
        <v>3737300</v>
      </c>
      <c r="E9" s="36">
        <f>$D9-$C9</f>
        <v>6703</v>
      </c>
      <c r="F9" s="34">
        <v>4067102</v>
      </c>
      <c r="G9" s="35">
        <v>3975380</v>
      </c>
      <c r="H9" s="36">
        <f>$G9-$F9</f>
        <v>-91722</v>
      </c>
      <c r="I9" s="36">
        <v>4439991</v>
      </c>
      <c r="J9" s="37">
        <f>IF($C9=0,0,($E9/$C9)*100)</f>
        <v>0.17967633598590252</v>
      </c>
      <c r="K9" s="38">
        <f>IF($F9=0,0,($H9/$F9)*100)</f>
        <v>-2.2552175971982016</v>
      </c>
      <c r="L9" s="39">
        <f>IF($E$11=0,0,($E9/$E$11)*100)</f>
        <v>0.03637942694831424</v>
      </c>
      <c r="M9" s="38">
        <f>IF($H$11=0,0,($H9/$H$11)*100)</f>
        <v>-0.3894023233464061</v>
      </c>
      <c r="N9" s="86"/>
      <c r="O9" s="91"/>
    </row>
    <row r="10" spans="1:15" ht="12.75">
      <c r="A10" s="2"/>
      <c r="B10" s="33" t="s">
        <v>17</v>
      </c>
      <c r="C10" s="34">
        <v>212514744</v>
      </c>
      <c r="D10" s="35">
        <v>231236590</v>
      </c>
      <c r="E10" s="36">
        <f aca="true" t="shared" si="0" ref="E10:E33">$D10-$C10</f>
        <v>18721846</v>
      </c>
      <c r="F10" s="34">
        <v>218728702</v>
      </c>
      <c r="G10" s="35">
        <v>242452933</v>
      </c>
      <c r="H10" s="36">
        <f aca="true" t="shared" si="1" ref="H10:H33">$G10-$F10</f>
        <v>23724231</v>
      </c>
      <c r="I10" s="36">
        <v>262617941</v>
      </c>
      <c r="J10" s="37">
        <f aca="true" t="shared" si="2" ref="J10:J33">IF($C10=0,0,($E10/$C10)*100)</f>
        <v>8.80966922464448</v>
      </c>
      <c r="K10" s="38">
        <f aca="true" t="shared" si="3" ref="K10:K33">IF($F10=0,0,($H10/$F10)*100)</f>
        <v>10.84641877498089</v>
      </c>
      <c r="L10" s="39">
        <f>IF($E$11=0,0,($E10/$E$11)*100)</f>
        <v>101.60973129861095</v>
      </c>
      <c r="M10" s="38">
        <f>IF($H$11=0,0,($H10/$H$11)*100)</f>
        <v>100.72033613535282</v>
      </c>
      <c r="N10" s="86"/>
      <c r="O10" s="91"/>
    </row>
    <row r="11" spans="1:15" ht="12.75">
      <c r="A11" s="15"/>
      <c r="B11" s="40" t="s">
        <v>18</v>
      </c>
      <c r="C11" s="41">
        <v>219743341</v>
      </c>
      <c r="D11" s="42">
        <v>238168590</v>
      </c>
      <c r="E11" s="43">
        <f t="shared" si="0"/>
        <v>18425249</v>
      </c>
      <c r="F11" s="41">
        <v>227665554</v>
      </c>
      <c r="G11" s="42">
        <v>251220113</v>
      </c>
      <c r="H11" s="43">
        <f t="shared" si="1"/>
        <v>23554559</v>
      </c>
      <c r="I11" s="43">
        <v>273447432</v>
      </c>
      <c r="J11" s="44">
        <f t="shared" si="2"/>
        <v>8.384895267429288</v>
      </c>
      <c r="K11" s="45">
        <f t="shared" si="3"/>
        <v>10.346123331419737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108026560</v>
      </c>
      <c r="D13" s="35">
        <v>126945750</v>
      </c>
      <c r="E13" s="36">
        <f t="shared" si="0"/>
        <v>18919190</v>
      </c>
      <c r="F13" s="34">
        <v>114964497</v>
      </c>
      <c r="G13" s="35">
        <v>137252128</v>
      </c>
      <c r="H13" s="36">
        <f t="shared" si="1"/>
        <v>22287631</v>
      </c>
      <c r="I13" s="36">
        <v>148167747</v>
      </c>
      <c r="J13" s="37">
        <f t="shared" si="2"/>
        <v>17.51346150428191</v>
      </c>
      <c r="K13" s="38">
        <f t="shared" si="3"/>
        <v>19.38653374006412</v>
      </c>
      <c r="L13" s="39">
        <f aca="true" t="shared" si="4" ref="L13:L18">IF($E$18=0,0,($E13/$E$18)*100)</f>
        <v>60.1138971995638</v>
      </c>
      <c r="M13" s="38">
        <f aca="true" t="shared" si="5" ref="M13:M18">IF($H$18=0,0,($H13/$H$18)*100)</f>
        <v>62.992489558782424</v>
      </c>
      <c r="N13" s="86"/>
      <c r="O13" s="91"/>
    </row>
    <row r="14" spans="1:15" ht="12.75">
      <c r="A14" s="2"/>
      <c r="B14" s="33" t="s">
        <v>21</v>
      </c>
      <c r="C14" s="34">
        <v>4169000</v>
      </c>
      <c r="D14" s="35">
        <v>3627800</v>
      </c>
      <c r="E14" s="36">
        <f t="shared" si="0"/>
        <v>-541200</v>
      </c>
      <c r="F14" s="34">
        <v>5104875</v>
      </c>
      <c r="G14" s="35">
        <v>3857500</v>
      </c>
      <c r="H14" s="36">
        <f t="shared" si="1"/>
        <v>-1247375</v>
      </c>
      <c r="I14" s="36">
        <v>3947900</v>
      </c>
      <c r="J14" s="37">
        <f t="shared" si="2"/>
        <v>-12.981530343007917</v>
      </c>
      <c r="K14" s="38">
        <f t="shared" si="3"/>
        <v>-24.434976370626117</v>
      </c>
      <c r="L14" s="39">
        <f t="shared" si="4"/>
        <v>-1.7196106791254768</v>
      </c>
      <c r="M14" s="38">
        <f t="shared" si="5"/>
        <v>-3.525509582574578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94428890</v>
      </c>
      <c r="D17" s="35">
        <v>107523140</v>
      </c>
      <c r="E17" s="36">
        <f t="shared" si="0"/>
        <v>13094250</v>
      </c>
      <c r="F17" s="34">
        <v>94364576</v>
      </c>
      <c r="G17" s="35">
        <v>108705730</v>
      </c>
      <c r="H17" s="36">
        <f t="shared" si="1"/>
        <v>14341154</v>
      </c>
      <c r="I17" s="36">
        <v>128808727</v>
      </c>
      <c r="J17" s="53">
        <f t="shared" si="2"/>
        <v>13.866783777718874</v>
      </c>
      <c r="K17" s="38">
        <f t="shared" si="3"/>
        <v>15.197603388797084</v>
      </c>
      <c r="L17" s="39">
        <f t="shared" si="4"/>
        <v>41.60571347956167</v>
      </c>
      <c r="M17" s="38">
        <f t="shared" si="5"/>
        <v>40.533020023792155</v>
      </c>
      <c r="N17" s="86"/>
      <c r="O17" s="91"/>
    </row>
    <row r="18" spans="1:15" ht="12.75">
      <c r="A18" s="2"/>
      <c r="B18" s="40" t="s">
        <v>24</v>
      </c>
      <c r="C18" s="41">
        <v>206624450</v>
      </c>
      <c r="D18" s="42">
        <v>238096690</v>
      </c>
      <c r="E18" s="43">
        <f t="shared" si="0"/>
        <v>31472240</v>
      </c>
      <c r="F18" s="41">
        <v>214433948</v>
      </c>
      <c r="G18" s="42">
        <v>249815358</v>
      </c>
      <c r="H18" s="43">
        <f t="shared" si="1"/>
        <v>35381410</v>
      </c>
      <c r="I18" s="43">
        <v>280924374</v>
      </c>
      <c r="J18" s="54">
        <f t="shared" si="2"/>
        <v>15.231614651605849</v>
      </c>
      <c r="K18" s="45">
        <f t="shared" si="3"/>
        <v>16.499910732418172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13118891</v>
      </c>
      <c r="D19" s="58">
        <v>71900</v>
      </c>
      <c r="E19" s="59">
        <f t="shared" si="0"/>
        <v>-13046991</v>
      </c>
      <c r="F19" s="60">
        <v>13231606</v>
      </c>
      <c r="G19" s="61">
        <v>1404755</v>
      </c>
      <c r="H19" s="62">
        <f t="shared" si="1"/>
        <v>-11826851</v>
      </c>
      <c r="I19" s="62">
        <v>-7476942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12642250</v>
      </c>
      <c r="D23" s="35">
        <v>20412600</v>
      </c>
      <c r="E23" s="36">
        <f t="shared" si="0"/>
        <v>7770350</v>
      </c>
      <c r="F23" s="34">
        <v>11781160</v>
      </c>
      <c r="G23" s="35">
        <v>2161190</v>
      </c>
      <c r="H23" s="36">
        <f t="shared" si="1"/>
        <v>-9619970</v>
      </c>
      <c r="I23" s="36">
        <v>153000</v>
      </c>
      <c r="J23" s="37">
        <f t="shared" si="2"/>
        <v>61.463347109889455</v>
      </c>
      <c r="K23" s="38">
        <f t="shared" si="3"/>
        <v>-81.65554155957477</v>
      </c>
      <c r="L23" s="39">
        <f>IF($E$26=0,0,($E23/$E$26)*100)</f>
        <v>72.00268723793639</v>
      </c>
      <c r="M23" s="38">
        <f>IF($H$26=0,0,($H23/$H$26)*100)</f>
        <v>63.66637392397205</v>
      </c>
      <c r="N23" s="86"/>
      <c r="O23" s="91"/>
    </row>
    <row r="24" spans="1:15" ht="12.75">
      <c r="A24" s="15"/>
      <c r="B24" s="33" t="s">
        <v>29</v>
      </c>
      <c r="C24" s="34">
        <v>6394000</v>
      </c>
      <c r="D24" s="35">
        <v>9415400</v>
      </c>
      <c r="E24" s="36">
        <f t="shared" si="0"/>
        <v>3021400</v>
      </c>
      <c r="F24" s="34">
        <v>5490000</v>
      </c>
      <c r="G24" s="35">
        <v>0</v>
      </c>
      <c r="H24" s="36">
        <f t="shared" si="1"/>
        <v>-5490000</v>
      </c>
      <c r="I24" s="36">
        <v>0</v>
      </c>
      <c r="J24" s="37">
        <f t="shared" si="2"/>
        <v>47.25367532061308</v>
      </c>
      <c r="K24" s="38">
        <f t="shared" si="3"/>
        <v>-100</v>
      </c>
      <c r="L24" s="39">
        <f>IF($E$26=0,0,($E24/$E$26)*100)</f>
        <v>27.997312762063615</v>
      </c>
      <c r="M24" s="38">
        <f>IF($H$26=0,0,($H24/$H$26)*100)</f>
        <v>36.33362607602795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19036250</v>
      </c>
      <c r="D26" s="42">
        <v>29828000</v>
      </c>
      <c r="E26" s="43">
        <f t="shared" si="0"/>
        <v>10791750</v>
      </c>
      <c r="F26" s="41">
        <v>17271160</v>
      </c>
      <c r="G26" s="42">
        <v>2161190</v>
      </c>
      <c r="H26" s="43">
        <f t="shared" si="1"/>
        <v>-15109970</v>
      </c>
      <c r="I26" s="43">
        <v>153000</v>
      </c>
      <c r="J26" s="54">
        <f t="shared" si="2"/>
        <v>56.69052465690459</v>
      </c>
      <c r="K26" s="45">
        <f t="shared" si="3"/>
        <v>-87.48671195217923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9000000</v>
      </c>
      <c r="D28" s="35">
        <v>5784400</v>
      </c>
      <c r="E28" s="36">
        <f t="shared" si="0"/>
        <v>-3215600</v>
      </c>
      <c r="F28" s="34">
        <v>11000000</v>
      </c>
      <c r="G28" s="35">
        <v>0</v>
      </c>
      <c r="H28" s="36">
        <f t="shared" si="1"/>
        <v>-11000000</v>
      </c>
      <c r="I28" s="36">
        <v>0</v>
      </c>
      <c r="J28" s="37">
        <f t="shared" si="2"/>
        <v>-35.72888888888889</v>
      </c>
      <c r="K28" s="38">
        <f t="shared" si="3"/>
        <v>-100</v>
      </c>
      <c r="L28" s="39">
        <f aca="true" t="shared" si="6" ref="L28:L33">IF($E$33=0,0,($E28/$E$33)*100)</f>
        <v>-29.796835545671463</v>
      </c>
      <c r="M28" s="38">
        <f aca="true" t="shared" si="7" ref="M28:M33">IF($H$33=0,0,($H28/$H$33)*100)</f>
        <v>72.79961508858058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3000000</v>
      </c>
      <c r="D31" s="35">
        <v>0</v>
      </c>
      <c r="E31" s="36">
        <f t="shared" si="0"/>
        <v>-3000000</v>
      </c>
      <c r="F31" s="34">
        <v>2500000</v>
      </c>
      <c r="G31" s="35">
        <v>0</v>
      </c>
      <c r="H31" s="36">
        <f t="shared" si="1"/>
        <v>-2500000</v>
      </c>
      <c r="I31" s="36">
        <v>0</v>
      </c>
      <c r="J31" s="37">
        <f t="shared" si="2"/>
        <v>-100</v>
      </c>
      <c r="K31" s="38">
        <f t="shared" si="3"/>
        <v>-100</v>
      </c>
      <c r="L31" s="39">
        <f t="shared" si="6"/>
        <v>-27.799013135033707</v>
      </c>
      <c r="M31" s="38">
        <f t="shared" si="7"/>
        <v>16.545367065586497</v>
      </c>
      <c r="N31" s="86"/>
      <c r="O31" s="91"/>
    </row>
    <row r="32" spans="1:15" ht="12.75">
      <c r="A32" s="15"/>
      <c r="B32" s="33" t="s">
        <v>30</v>
      </c>
      <c r="C32" s="34">
        <v>7036250</v>
      </c>
      <c r="D32" s="35">
        <v>24043600</v>
      </c>
      <c r="E32" s="36">
        <f t="shared" si="0"/>
        <v>17007350</v>
      </c>
      <c r="F32" s="34">
        <v>3771160</v>
      </c>
      <c r="G32" s="35">
        <v>2161190</v>
      </c>
      <c r="H32" s="36">
        <f t="shared" si="1"/>
        <v>-1609970</v>
      </c>
      <c r="I32" s="36">
        <v>153000</v>
      </c>
      <c r="J32" s="37">
        <f t="shared" si="2"/>
        <v>241.71042813998932</v>
      </c>
      <c r="K32" s="38">
        <f t="shared" si="3"/>
        <v>-42.691638646994555</v>
      </c>
      <c r="L32" s="39">
        <f t="shared" si="6"/>
        <v>157.5958486807052</v>
      </c>
      <c r="M32" s="38">
        <f t="shared" si="7"/>
        <v>10.655017845832917</v>
      </c>
      <c r="N32" s="86"/>
      <c r="O32" s="91"/>
    </row>
    <row r="33" spans="1:15" ht="13.5" thickBot="1">
      <c r="A33" s="15"/>
      <c r="B33" s="77" t="s">
        <v>37</v>
      </c>
      <c r="C33" s="78">
        <v>19036250</v>
      </c>
      <c r="D33" s="79">
        <v>29828000</v>
      </c>
      <c r="E33" s="80">
        <f t="shared" si="0"/>
        <v>10791750</v>
      </c>
      <c r="F33" s="78">
        <v>17271160</v>
      </c>
      <c r="G33" s="79">
        <v>2161190</v>
      </c>
      <c r="H33" s="80">
        <f t="shared" si="1"/>
        <v>-15109970</v>
      </c>
      <c r="I33" s="80">
        <v>153000</v>
      </c>
      <c r="J33" s="81">
        <f t="shared" si="2"/>
        <v>56.69052465690459</v>
      </c>
      <c r="K33" s="82">
        <f t="shared" si="3"/>
        <v>-87.48671195217923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2938956710</v>
      </c>
      <c r="D8" s="35">
        <v>3138323374</v>
      </c>
      <c r="E8" s="36">
        <f>$D8-$C8</f>
        <v>199366664</v>
      </c>
      <c r="F8" s="34">
        <v>3232852382</v>
      </c>
      <c r="G8" s="35">
        <v>3452155713</v>
      </c>
      <c r="H8" s="36">
        <f>$G8-$F8</f>
        <v>219303331</v>
      </c>
      <c r="I8" s="36">
        <v>3797371286</v>
      </c>
      <c r="J8" s="37">
        <f>IF($C8=0,0,($E8/$C8)*100)</f>
        <v>6.7835862747362485</v>
      </c>
      <c r="K8" s="38">
        <f>IF($F8=0,0,($H8/$F8)*100)</f>
        <v>6.783586291197381</v>
      </c>
      <c r="L8" s="39">
        <f>IF($E$11=0,0,($E8/$E$11)*100)</f>
        <v>15.292711460585478</v>
      </c>
      <c r="M8" s="38">
        <f>IF($H$11=0,0,($H8/$H$11)*100)</f>
        <v>10.712479182355585</v>
      </c>
      <c r="N8" s="86"/>
      <c r="O8" s="91"/>
    </row>
    <row r="9" spans="1:15" ht="12.75">
      <c r="A9" s="2"/>
      <c r="B9" s="33" t="s">
        <v>16</v>
      </c>
      <c r="C9" s="34">
        <v>10443389063</v>
      </c>
      <c r="D9" s="35">
        <v>11627164933</v>
      </c>
      <c r="E9" s="36">
        <f>$D9-$C9</f>
        <v>1183775870</v>
      </c>
      <c r="F9" s="34">
        <v>12373534840</v>
      </c>
      <c r="G9" s="35">
        <v>14249856423</v>
      </c>
      <c r="H9" s="36">
        <f>$G9-$F9</f>
        <v>1876321583</v>
      </c>
      <c r="I9" s="36">
        <v>17535389773</v>
      </c>
      <c r="J9" s="37">
        <f>IF($C9=0,0,($E9/$C9)*100)</f>
        <v>11.335169673932889</v>
      </c>
      <c r="K9" s="38">
        <f>IF($F9=0,0,($H9/$F9)*100)</f>
        <v>15.163989977499428</v>
      </c>
      <c r="L9" s="39">
        <f>IF($E$11=0,0,($E9/$E$11)*100)</f>
        <v>90.80325893356749</v>
      </c>
      <c r="M9" s="38">
        <f>IF($H$11=0,0,($H9/$H$11)*100)</f>
        <v>91.65412949104716</v>
      </c>
      <c r="N9" s="86"/>
      <c r="O9" s="91"/>
    </row>
    <row r="10" spans="1:15" ht="12.75">
      <c r="A10" s="2"/>
      <c r="B10" s="33" t="s">
        <v>17</v>
      </c>
      <c r="C10" s="34">
        <v>4967794878</v>
      </c>
      <c r="D10" s="35">
        <v>4888323472</v>
      </c>
      <c r="E10" s="36">
        <f aca="true" t="shared" si="0" ref="E10:E33">$D10-$C10</f>
        <v>-79471406</v>
      </c>
      <c r="F10" s="34">
        <v>5416623896</v>
      </c>
      <c r="G10" s="35">
        <v>5368175245</v>
      </c>
      <c r="H10" s="36">
        <f aca="true" t="shared" si="1" ref="H10:H33">$G10-$F10</f>
        <v>-48448651</v>
      </c>
      <c r="I10" s="36">
        <v>5938592059</v>
      </c>
      <c r="J10" s="37">
        <f aca="true" t="shared" si="2" ref="J10:J33">IF($C10=0,0,($E10/$C10)*100)</f>
        <v>-1.5997320330583906</v>
      </c>
      <c r="K10" s="38">
        <f aca="true" t="shared" si="3" ref="K10:K33">IF($F10=0,0,($H10/$F10)*100)</f>
        <v>-0.8944436964836667</v>
      </c>
      <c r="L10" s="39">
        <f>IF($E$11=0,0,($E10/$E$11)*100)</f>
        <v>-6.095970394152964</v>
      </c>
      <c r="M10" s="38">
        <f>IF($H$11=0,0,($H10/$H$11)*100)</f>
        <v>-2.3666086734027356</v>
      </c>
      <c r="N10" s="86"/>
      <c r="O10" s="91"/>
    </row>
    <row r="11" spans="1:15" ht="12.75">
      <c r="A11" s="15"/>
      <c r="B11" s="40" t="s">
        <v>18</v>
      </c>
      <c r="C11" s="41">
        <v>18350140651</v>
      </c>
      <c r="D11" s="42">
        <v>19653811779</v>
      </c>
      <c r="E11" s="43">
        <f t="shared" si="0"/>
        <v>1303671128</v>
      </c>
      <c r="F11" s="41">
        <v>21023011118</v>
      </c>
      <c r="G11" s="42">
        <v>23070187381</v>
      </c>
      <c r="H11" s="43">
        <f t="shared" si="1"/>
        <v>2047176263</v>
      </c>
      <c r="I11" s="43">
        <v>27271353118</v>
      </c>
      <c r="J11" s="44">
        <f t="shared" si="2"/>
        <v>7.104420357284595</v>
      </c>
      <c r="K11" s="45">
        <f t="shared" si="3"/>
        <v>9.737788043346455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4569607158</v>
      </c>
      <c r="D13" s="35">
        <v>4734198216</v>
      </c>
      <c r="E13" s="36">
        <f t="shared" si="0"/>
        <v>164591058</v>
      </c>
      <c r="F13" s="34">
        <v>5010601598</v>
      </c>
      <c r="G13" s="35">
        <v>5133630192</v>
      </c>
      <c r="H13" s="36">
        <f t="shared" si="1"/>
        <v>123028594</v>
      </c>
      <c r="I13" s="36">
        <v>5570012447</v>
      </c>
      <c r="J13" s="37">
        <f t="shared" si="2"/>
        <v>3.6018644997054254</v>
      </c>
      <c r="K13" s="38">
        <f t="shared" si="3"/>
        <v>2.455365719938846</v>
      </c>
      <c r="L13" s="39">
        <f aca="true" t="shared" si="4" ref="L13:L18">IF($E$18=0,0,($E13/$E$18)*100)</f>
        <v>8.76369611631633</v>
      </c>
      <c r="M13" s="38">
        <f aca="true" t="shared" si="5" ref="M13:M18">IF($H$18=0,0,($H13/$H$18)*100)</f>
        <v>5.209165430242465</v>
      </c>
      <c r="N13" s="86"/>
      <c r="O13" s="91"/>
    </row>
    <row r="14" spans="1:15" ht="12.75">
      <c r="A14" s="2"/>
      <c r="B14" s="33" t="s">
        <v>21</v>
      </c>
      <c r="C14" s="34">
        <v>1329734795</v>
      </c>
      <c r="D14" s="35">
        <v>1372736652</v>
      </c>
      <c r="E14" s="36">
        <f t="shared" si="0"/>
        <v>43001857</v>
      </c>
      <c r="F14" s="34">
        <v>1520839932</v>
      </c>
      <c r="G14" s="35">
        <v>2164351810</v>
      </c>
      <c r="H14" s="36">
        <f t="shared" si="1"/>
        <v>643511878</v>
      </c>
      <c r="I14" s="36">
        <v>2615183630</v>
      </c>
      <c r="J14" s="37">
        <f t="shared" si="2"/>
        <v>3.2338671712354494</v>
      </c>
      <c r="K14" s="38">
        <f t="shared" si="3"/>
        <v>42.31292619689052</v>
      </c>
      <c r="L14" s="39">
        <f t="shared" si="4"/>
        <v>2.2896456937854435</v>
      </c>
      <c r="M14" s="38">
        <f t="shared" si="5"/>
        <v>27.246997790026008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6470088436</v>
      </c>
      <c r="D16" s="35">
        <v>6608759554</v>
      </c>
      <c r="E16" s="36">
        <f t="shared" si="0"/>
        <v>138671118</v>
      </c>
      <c r="F16" s="34">
        <v>7657526853</v>
      </c>
      <c r="G16" s="35">
        <v>8246062906</v>
      </c>
      <c r="H16" s="36">
        <f t="shared" si="1"/>
        <v>588536053</v>
      </c>
      <c r="I16" s="36">
        <v>10308515034</v>
      </c>
      <c r="J16" s="37">
        <f t="shared" si="2"/>
        <v>2.1432646457879114</v>
      </c>
      <c r="K16" s="38">
        <f t="shared" si="3"/>
        <v>7.685719740825048</v>
      </c>
      <c r="L16" s="39">
        <f t="shared" si="4"/>
        <v>7.38358178766822</v>
      </c>
      <c r="M16" s="38">
        <f t="shared" si="5"/>
        <v>24.91926114134855</v>
      </c>
      <c r="N16" s="86"/>
      <c r="O16" s="91"/>
    </row>
    <row r="17" spans="1:15" ht="12.75">
      <c r="A17" s="2"/>
      <c r="B17" s="33" t="s">
        <v>23</v>
      </c>
      <c r="C17" s="34">
        <v>5958861730</v>
      </c>
      <c r="D17" s="35">
        <v>7490698624</v>
      </c>
      <c r="E17" s="36">
        <f t="shared" si="0"/>
        <v>1531836894</v>
      </c>
      <c r="F17" s="34">
        <v>6784079598</v>
      </c>
      <c r="G17" s="35">
        <v>7790774755</v>
      </c>
      <c r="H17" s="36">
        <f t="shared" si="1"/>
        <v>1006695157</v>
      </c>
      <c r="I17" s="36">
        <v>8619093080</v>
      </c>
      <c r="J17" s="53">
        <f t="shared" si="2"/>
        <v>25.70687093288201</v>
      </c>
      <c r="K17" s="38">
        <f t="shared" si="3"/>
        <v>14.839082331769541</v>
      </c>
      <c r="L17" s="39">
        <f t="shared" si="4"/>
        <v>81.56307640223001</v>
      </c>
      <c r="M17" s="38">
        <f t="shared" si="5"/>
        <v>42.624575638382986</v>
      </c>
      <c r="N17" s="86"/>
      <c r="O17" s="91"/>
    </row>
    <row r="18" spans="1:15" ht="12.75">
      <c r="A18" s="2"/>
      <c r="B18" s="40" t="s">
        <v>24</v>
      </c>
      <c r="C18" s="41">
        <v>18328292119</v>
      </c>
      <c r="D18" s="42">
        <v>20206393046</v>
      </c>
      <c r="E18" s="43">
        <f t="shared" si="0"/>
        <v>1878100927</v>
      </c>
      <c r="F18" s="41">
        <v>20973047981</v>
      </c>
      <c r="G18" s="42">
        <v>23334819663</v>
      </c>
      <c r="H18" s="43">
        <f t="shared" si="1"/>
        <v>2361771682</v>
      </c>
      <c r="I18" s="43">
        <v>27112804191</v>
      </c>
      <c r="J18" s="54">
        <f t="shared" si="2"/>
        <v>10.2470045479746</v>
      </c>
      <c r="K18" s="45">
        <f t="shared" si="3"/>
        <v>11.260984498483898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21848532</v>
      </c>
      <c r="D19" s="58">
        <v>-552581267</v>
      </c>
      <c r="E19" s="59">
        <f t="shared" si="0"/>
        <v>-574429799</v>
      </c>
      <c r="F19" s="60">
        <v>49963137</v>
      </c>
      <c r="G19" s="61">
        <v>-264632282</v>
      </c>
      <c r="H19" s="62">
        <f t="shared" si="1"/>
        <v>-314595419</v>
      </c>
      <c r="I19" s="62">
        <v>158548927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760955849</v>
      </c>
      <c r="D22" s="35">
        <v>1032681800</v>
      </c>
      <c r="E22" s="36">
        <f t="shared" si="0"/>
        <v>271725951</v>
      </c>
      <c r="F22" s="34">
        <v>0</v>
      </c>
      <c r="G22" s="35">
        <v>881523212</v>
      </c>
      <c r="H22" s="36">
        <f t="shared" si="1"/>
        <v>881523212</v>
      </c>
      <c r="I22" s="36">
        <v>997310103</v>
      </c>
      <c r="J22" s="37">
        <f t="shared" si="2"/>
        <v>35.70850416053508</v>
      </c>
      <c r="K22" s="38">
        <f t="shared" si="3"/>
        <v>0</v>
      </c>
      <c r="L22" s="39">
        <f>IF($E$26=0,0,($E22/$E$26)*100)</f>
        <v>-122.07212882494758</v>
      </c>
      <c r="M22" s="38">
        <f>IF($H$26=0,0,($H22/$H$26)*100)</f>
        <v>41.61758607520377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6760000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518923000</v>
      </c>
      <c r="D24" s="35">
        <v>682397926</v>
      </c>
      <c r="E24" s="36">
        <f t="shared" si="0"/>
        <v>163474926</v>
      </c>
      <c r="F24" s="34">
        <v>0</v>
      </c>
      <c r="G24" s="35">
        <v>922230000</v>
      </c>
      <c r="H24" s="36">
        <f t="shared" si="1"/>
        <v>922230000</v>
      </c>
      <c r="I24" s="36">
        <v>832910000</v>
      </c>
      <c r="J24" s="37">
        <f t="shared" si="2"/>
        <v>31.502732775382857</v>
      </c>
      <c r="K24" s="38">
        <f t="shared" si="3"/>
        <v>0</v>
      </c>
      <c r="L24" s="39">
        <f>IF($E$26=0,0,($E24/$E$26)*100)</f>
        <v>-73.44065648820113</v>
      </c>
      <c r="M24" s="38">
        <f>IF($H$26=0,0,($H24/$H$26)*100)</f>
        <v>43.53939395317383</v>
      </c>
      <c r="N24" s="86"/>
      <c r="O24" s="91"/>
    </row>
    <row r="25" spans="1:15" ht="12.75">
      <c r="A25" s="15"/>
      <c r="B25" s="33" t="s">
        <v>30</v>
      </c>
      <c r="C25" s="34">
        <v>1102806845</v>
      </c>
      <c r="D25" s="35">
        <v>445011381</v>
      </c>
      <c r="E25" s="36">
        <f t="shared" si="0"/>
        <v>-657795464</v>
      </c>
      <c r="F25" s="34">
        <v>0</v>
      </c>
      <c r="G25" s="35">
        <v>314397539</v>
      </c>
      <c r="H25" s="36">
        <f t="shared" si="1"/>
        <v>314397539</v>
      </c>
      <c r="I25" s="36">
        <v>324623684</v>
      </c>
      <c r="J25" s="37">
        <f t="shared" si="2"/>
        <v>-59.64738675520282</v>
      </c>
      <c r="K25" s="38">
        <f t="shared" si="3"/>
        <v>0</v>
      </c>
      <c r="L25" s="39">
        <f>IF($E$26=0,0,($E25/$E$26)*100)</f>
        <v>295.5127853131487</v>
      </c>
      <c r="M25" s="38">
        <f>IF($H$26=0,0,($H25/$H$26)*100)</f>
        <v>14.843019971622407</v>
      </c>
      <c r="N25" s="86"/>
      <c r="O25" s="91"/>
    </row>
    <row r="26" spans="1:15" ht="12.75">
      <c r="A26" s="15"/>
      <c r="B26" s="40" t="s">
        <v>31</v>
      </c>
      <c r="C26" s="41">
        <v>2382685694</v>
      </c>
      <c r="D26" s="42">
        <v>2160091107</v>
      </c>
      <c r="E26" s="43">
        <f t="shared" si="0"/>
        <v>-222594587</v>
      </c>
      <c r="F26" s="41">
        <v>0</v>
      </c>
      <c r="G26" s="42">
        <v>2118150751</v>
      </c>
      <c r="H26" s="43">
        <f t="shared" si="1"/>
        <v>2118150751</v>
      </c>
      <c r="I26" s="43">
        <v>2161603787</v>
      </c>
      <c r="J26" s="54">
        <f t="shared" si="2"/>
        <v>-9.342171632646735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321816906</v>
      </c>
      <c r="D28" s="35">
        <v>177423586</v>
      </c>
      <c r="E28" s="36">
        <f t="shared" si="0"/>
        <v>-144393320</v>
      </c>
      <c r="F28" s="34">
        <v>0</v>
      </c>
      <c r="G28" s="35">
        <v>256800000</v>
      </c>
      <c r="H28" s="36">
        <f t="shared" si="1"/>
        <v>256800000</v>
      </c>
      <c r="I28" s="36">
        <v>292925200</v>
      </c>
      <c r="J28" s="37">
        <f t="shared" si="2"/>
        <v>-44.86815866659286</v>
      </c>
      <c r="K28" s="38">
        <f t="shared" si="3"/>
        <v>0</v>
      </c>
      <c r="L28" s="39">
        <f aca="true" t="shared" si="6" ref="L28:L33">IF($E$33=0,0,($E28/$E$33)*100)</f>
        <v>64.86829798785718</v>
      </c>
      <c r="M28" s="38">
        <f aca="true" t="shared" si="7" ref="M28:M33">IF($H$33=0,0,($H28/$H$33)*100)</f>
        <v>12.123782968646692</v>
      </c>
      <c r="N28" s="86"/>
      <c r="O28" s="91"/>
    </row>
    <row r="29" spans="1:15" ht="12.75">
      <c r="A29" s="15"/>
      <c r="B29" s="33" t="s">
        <v>34</v>
      </c>
      <c r="C29" s="34">
        <v>345518000</v>
      </c>
      <c r="D29" s="35">
        <v>275958493</v>
      </c>
      <c r="E29" s="36">
        <f t="shared" si="0"/>
        <v>-69559507</v>
      </c>
      <c r="F29" s="34">
        <v>0</v>
      </c>
      <c r="G29" s="35">
        <v>326402400</v>
      </c>
      <c r="H29" s="36">
        <f t="shared" si="1"/>
        <v>326402400</v>
      </c>
      <c r="I29" s="36">
        <v>312482791</v>
      </c>
      <c r="J29" s="37">
        <f t="shared" si="2"/>
        <v>-20.131948842028493</v>
      </c>
      <c r="K29" s="38">
        <f t="shared" si="3"/>
        <v>0</v>
      </c>
      <c r="L29" s="39">
        <f t="shared" si="6"/>
        <v>31.24941533281759</v>
      </c>
      <c r="M29" s="38">
        <f t="shared" si="7"/>
        <v>15.409781378681483</v>
      </c>
      <c r="N29" s="86"/>
      <c r="O29" s="91"/>
    </row>
    <row r="30" spans="1:15" ht="12.75">
      <c r="A30" s="15"/>
      <c r="B30" s="33" t="s">
        <v>35</v>
      </c>
      <c r="C30" s="34">
        <v>368134990</v>
      </c>
      <c r="D30" s="35">
        <v>303527900</v>
      </c>
      <c r="E30" s="36">
        <f t="shared" si="0"/>
        <v>-64607090</v>
      </c>
      <c r="F30" s="34">
        <v>0</v>
      </c>
      <c r="G30" s="35">
        <v>287806000</v>
      </c>
      <c r="H30" s="36">
        <f t="shared" si="1"/>
        <v>287806000</v>
      </c>
      <c r="I30" s="36">
        <v>314646000</v>
      </c>
      <c r="J30" s="37">
        <f t="shared" si="2"/>
        <v>-17.549836813936107</v>
      </c>
      <c r="K30" s="38">
        <f t="shared" si="3"/>
        <v>0</v>
      </c>
      <c r="L30" s="39">
        <f t="shared" si="6"/>
        <v>29.024555749866458</v>
      </c>
      <c r="M30" s="38">
        <f t="shared" si="7"/>
        <v>13.58760701352932</v>
      </c>
      <c r="N30" s="86"/>
      <c r="O30" s="91"/>
    </row>
    <row r="31" spans="1:15" ht="25.5">
      <c r="A31" s="15"/>
      <c r="B31" s="98" t="s">
        <v>36</v>
      </c>
      <c r="C31" s="34">
        <v>223929867</v>
      </c>
      <c r="D31" s="35">
        <v>437580057</v>
      </c>
      <c r="E31" s="36">
        <f t="shared" si="0"/>
        <v>213650190</v>
      </c>
      <c r="F31" s="34">
        <v>0</v>
      </c>
      <c r="G31" s="35">
        <v>399906000</v>
      </c>
      <c r="H31" s="36">
        <f t="shared" si="1"/>
        <v>399906000</v>
      </c>
      <c r="I31" s="36">
        <v>370766000</v>
      </c>
      <c r="J31" s="37">
        <f t="shared" si="2"/>
        <v>95.40942120061189</v>
      </c>
      <c r="K31" s="38">
        <f t="shared" si="3"/>
        <v>0</v>
      </c>
      <c r="L31" s="39">
        <f t="shared" si="6"/>
        <v>-95.98175448893554</v>
      </c>
      <c r="M31" s="38">
        <f t="shared" si="7"/>
        <v>18.87995931409511</v>
      </c>
      <c r="N31" s="86"/>
      <c r="O31" s="91"/>
    </row>
    <row r="32" spans="1:15" ht="12.75">
      <c r="A32" s="15"/>
      <c r="B32" s="33" t="s">
        <v>30</v>
      </c>
      <c r="C32" s="34">
        <v>1123285931</v>
      </c>
      <c r="D32" s="35">
        <v>965601071</v>
      </c>
      <c r="E32" s="36">
        <f t="shared" si="0"/>
        <v>-157684860</v>
      </c>
      <c r="F32" s="34">
        <v>0</v>
      </c>
      <c r="G32" s="35">
        <v>847236351</v>
      </c>
      <c r="H32" s="36">
        <f t="shared" si="1"/>
        <v>847236351</v>
      </c>
      <c r="I32" s="36">
        <v>870783796</v>
      </c>
      <c r="J32" s="37">
        <f t="shared" si="2"/>
        <v>-14.037820260031369</v>
      </c>
      <c r="K32" s="38">
        <f t="shared" si="3"/>
        <v>0</v>
      </c>
      <c r="L32" s="39">
        <f t="shared" si="6"/>
        <v>70.8394854183943</v>
      </c>
      <c r="M32" s="38">
        <f t="shared" si="7"/>
        <v>39.998869325047394</v>
      </c>
      <c r="N32" s="86"/>
      <c r="O32" s="91"/>
    </row>
    <row r="33" spans="1:15" ht="13.5" thickBot="1">
      <c r="A33" s="15"/>
      <c r="B33" s="77" t="s">
        <v>37</v>
      </c>
      <c r="C33" s="78">
        <v>2382685694</v>
      </c>
      <c r="D33" s="79">
        <v>2160091107</v>
      </c>
      <c r="E33" s="80">
        <f t="shared" si="0"/>
        <v>-222594587</v>
      </c>
      <c r="F33" s="78">
        <v>0</v>
      </c>
      <c r="G33" s="79">
        <v>2118150751</v>
      </c>
      <c r="H33" s="80">
        <f t="shared" si="1"/>
        <v>2118150751</v>
      </c>
      <c r="I33" s="80">
        <v>2161603787</v>
      </c>
      <c r="J33" s="81">
        <f t="shared" si="2"/>
        <v>-9.342171632646735</v>
      </c>
      <c r="K33" s="82">
        <f t="shared" si="3"/>
        <v>0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4412621000</v>
      </c>
      <c r="D8" s="35">
        <v>4870501000</v>
      </c>
      <c r="E8" s="36">
        <f>$D8-$C8</f>
        <v>457880000</v>
      </c>
      <c r="F8" s="34">
        <v>4642076000</v>
      </c>
      <c r="G8" s="35">
        <v>5253246000</v>
      </c>
      <c r="H8" s="36">
        <f>$G8-$F8</f>
        <v>611170000</v>
      </c>
      <c r="I8" s="36">
        <v>5655602000</v>
      </c>
      <c r="J8" s="37">
        <f>IF($C8=0,0,($E8/$C8)*100)</f>
        <v>10.37659930458564</v>
      </c>
      <c r="K8" s="38">
        <f>IF($F8=0,0,($H8/$F8)*100)</f>
        <v>13.165876646569336</v>
      </c>
      <c r="L8" s="39">
        <f>IF($E$11=0,0,($E8/$E$11)*100)</f>
        <v>-619.5570151104771</v>
      </c>
      <c r="M8" s="38">
        <f>IF($H$11=0,0,($H8/$H$11)*100)</f>
        <v>29.372569071117017</v>
      </c>
      <c r="N8" s="86"/>
      <c r="O8" s="91"/>
    </row>
    <row r="9" spans="1:15" ht="12.75">
      <c r="A9" s="2"/>
      <c r="B9" s="33" t="s">
        <v>16</v>
      </c>
      <c r="C9" s="34">
        <v>13943419609</v>
      </c>
      <c r="D9" s="35">
        <v>14788802634</v>
      </c>
      <c r="E9" s="36">
        <f>$D9-$C9</f>
        <v>845383025</v>
      </c>
      <c r="F9" s="34">
        <v>15777698481</v>
      </c>
      <c r="G9" s="35">
        <v>17179592059</v>
      </c>
      <c r="H9" s="36">
        <f>$G9-$F9</f>
        <v>1401893578</v>
      </c>
      <c r="I9" s="36">
        <v>20065519322</v>
      </c>
      <c r="J9" s="37">
        <f>IF($C9=0,0,($E9/$C9)*100)</f>
        <v>6.0629533407596385</v>
      </c>
      <c r="K9" s="38">
        <f>IF($F9=0,0,($H9/$F9)*100)</f>
        <v>8.885285643455566</v>
      </c>
      <c r="L9" s="39">
        <f>IF($E$11=0,0,($E9/$E$11)*100)</f>
        <v>-1143.8870088103124</v>
      </c>
      <c r="M9" s="38">
        <f>IF($H$11=0,0,($H9/$H$11)*100)</f>
        <v>67.37440638473807</v>
      </c>
      <c r="N9" s="86"/>
      <c r="O9" s="91"/>
    </row>
    <row r="10" spans="1:15" ht="12.75">
      <c r="A10" s="2"/>
      <c r="B10" s="33" t="s">
        <v>17</v>
      </c>
      <c r="C10" s="34">
        <v>8841923583</v>
      </c>
      <c r="D10" s="35">
        <v>7464756141</v>
      </c>
      <c r="E10" s="36">
        <f aca="true" t="shared" si="0" ref="E10:E33">$D10-$C10</f>
        <v>-1377167442</v>
      </c>
      <c r="F10" s="34">
        <v>8786615037</v>
      </c>
      <c r="G10" s="35">
        <v>8854302375</v>
      </c>
      <c r="H10" s="36">
        <f aca="true" t="shared" si="1" ref="H10:H33">$G10-$F10</f>
        <v>67687338</v>
      </c>
      <c r="I10" s="36">
        <v>8837251523</v>
      </c>
      <c r="J10" s="37">
        <f aca="true" t="shared" si="2" ref="J10:J33">IF($C10=0,0,($E10/$C10)*100)</f>
        <v>-15.575428005822427</v>
      </c>
      <c r="K10" s="38">
        <f aca="true" t="shared" si="3" ref="K10:K33">IF($F10=0,0,($H10/$F10)*100)</f>
        <v>0.7703460059985783</v>
      </c>
      <c r="L10" s="39">
        <f>IF($E$11=0,0,($E10/$E$11)*100)</f>
        <v>1863.4440239207895</v>
      </c>
      <c r="M10" s="38">
        <f>IF($H$11=0,0,($H10/$H$11)*100)</f>
        <v>3.2530245441449077</v>
      </c>
      <c r="N10" s="86"/>
      <c r="O10" s="91"/>
    </row>
    <row r="11" spans="1:15" ht="12.75">
      <c r="A11" s="15"/>
      <c r="B11" s="40" t="s">
        <v>18</v>
      </c>
      <c r="C11" s="41">
        <v>27197964192</v>
      </c>
      <c r="D11" s="42">
        <v>27124059775</v>
      </c>
      <c r="E11" s="43">
        <f t="shared" si="0"/>
        <v>-73904417</v>
      </c>
      <c r="F11" s="41">
        <v>29206389518</v>
      </c>
      <c r="G11" s="42">
        <v>31287140434</v>
      </c>
      <c r="H11" s="43">
        <f t="shared" si="1"/>
        <v>2080750916</v>
      </c>
      <c r="I11" s="43">
        <v>34558372845</v>
      </c>
      <c r="J11" s="44">
        <f t="shared" si="2"/>
        <v>-0.2717277531446204</v>
      </c>
      <c r="K11" s="45">
        <f t="shared" si="3"/>
        <v>7.124300368306826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6118320281</v>
      </c>
      <c r="D13" s="35">
        <v>6389740533</v>
      </c>
      <c r="E13" s="36">
        <f t="shared" si="0"/>
        <v>271420252</v>
      </c>
      <c r="F13" s="34">
        <v>6458694088</v>
      </c>
      <c r="G13" s="35">
        <v>6916377565</v>
      </c>
      <c r="H13" s="36">
        <f t="shared" si="1"/>
        <v>457683477</v>
      </c>
      <c r="I13" s="36">
        <v>7405824824</v>
      </c>
      <c r="J13" s="37">
        <f t="shared" si="2"/>
        <v>4.436189011596466</v>
      </c>
      <c r="K13" s="38">
        <f t="shared" si="3"/>
        <v>7.08631606891489</v>
      </c>
      <c r="L13" s="39">
        <f aca="true" t="shared" si="4" ref="L13:L18">IF($E$18=0,0,($E13/$E$18)*100)</f>
        <v>40.2188786337133</v>
      </c>
      <c r="M13" s="38">
        <f aca="true" t="shared" si="5" ref="M13:M18">IF($H$18=0,0,($H13/$H$18)*100)</f>
        <v>34.73078955655338</v>
      </c>
      <c r="N13" s="86"/>
      <c r="O13" s="91"/>
    </row>
    <row r="14" spans="1:15" ht="12.75">
      <c r="A14" s="2"/>
      <c r="B14" s="33" t="s">
        <v>21</v>
      </c>
      <c r="C14" s="34">
        <v>1068899971</v>
      </c>
      <c r="D14" s="35">
        <v>1229606234</v>
      </c>
      <c r="E14" s="36">
        <f t="shared" si="0"/>
        <v>160706263</v>
      </c>
      <c r="F14" s="34">
        <v>1096835674</v>
      </c>
      <c r="G14" s="35">
        <v>1458221446</v>
      </c>
      <c r="H14" s="36">
        <f t="shared" si="1"/>
        <v>361385772</v>
      </c>
      <c r="I14" s="36">
        <v>1592901534</v>
      </c>
      <c r="J14" s="37">
        <f t="shared" si="2"/>
        <v>15.034733591549513</v>
      </c>
      <c r="K14" s="38">
        <f t="shared" si="3"/>
        <v>32.94803228655745</v>
      </c>
      <c r="L14" s="39">
        <f t="shared" si="4"/>
        <v>23.81335084485372</v>
      </c>
      <c r="M14" s="38">
        <f t="shared" si="5"/>
        <v>27.4233478523949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7875439000</v>
      </c>
      <c r="D16" s="35">
        <v>8535037815</v>
      </c>
      <c r="E16" s="36">
        <f t="shared" si="0"/>
        <v>659598815</v>
      </c>
      <c r="F16" s="34">
        <v>9344176000</v>
      </c>
      <c r="G16" s="35">
        <v>10132226255</v>
      </c>
      <c r="H16" s="36">
        <f t="shared" si="1"/>
        <v>788050255</v>
      </c>
      <c r="I16" s="36">
        <v>12140226803</v>
      </c>
      <c r="J16" s="37">
        <f t="shared" si="2"/>
        <v>8.375391073437303</v>
      </c>
      <c r="K16" s="38">
        <f t="shared" si="3"/>
        <v>8.433598157825795</v>
      </c>
      <c r="L16" s="39">
        <f t="shared" si="4"/>
        <v>97.73892880854783</v>
      </c>
      <c r="M16" s="38">
        <f t="shared" si="5"/>
        <v>59.800296365938564</v>
      </c>
      <c r="N16" s="86"/>
      <c r="O16" s="91"/>
    </row>
    <row r="17" spans="1:15" ht="12.75">
      <c r="A17" s="2"/>
      <c r="B17" s="33" t="s">
        <v>23</v>
      </c>
      <c r="C17" s="34">
        <v>9557724377</v>
      </c>
      <c r="D17" s="35">
        <v>9140856878</v>
      </c>
      <c r="E17" s="36">
        <f t="shared" si="0"/>
        <v>-416867499</v>
      </c>
      <c r="F17" s="34">
        <v>10041631001</v>
      </c>
      <c r="G17" s="35">
        <v>9752314757</v>
      </c>
      <c r="H17" s="36">
        <f t="shared" si="1"/>
        <v>-289316244</v>
      </c>
      <c r="I17" s="36">
        <v>10606103368</v>
      </c>
      <c r="J17" s="53">
        <f t="shared" si="2"/>
        <v>-4.361576904259373</v>
      </c>
      <c r="K17" s="38">
        <f t="shared" si="3"/>
        <v>-2.88116784983623</v>
      </c>
      <c r="L17" s="39">
        <f t="shared" si="4"/>
        <v>-61.771158287114844</v>
      </c>
      <c r="M17" s="38">
        <f t="shared" si="5"/>
        <v>-21.95443377488685</v>
      </c>
      <c r="N17" s="86"/>
      <c r="O17" s="91"/>
    </row>
    <row r="18" spans="1:15" ht="12.75">
      <c r="A18" s="2"/>
      <c r="B18" s="40" t="s">
        <v>24</v>
      </c>
      <c r="C18" s="41">
        <v>24620383629</v>
      </c>
      <c r="D18" s="42">
        <v>25295241460</v>
      </c>
      <c r="E18" s="43">
        <f t="shared" si="0"/>
        <v>674857831</v>
      </c>
      <c r="F18" s="41">
        <v>26941336763</v>
      </c>
      <c r="G18" s="42">
        <v>28259140023</v>
      </c>
      <c r="H18" s="43">
        <f t="shared" si="1"/>
        <v>1317803260</v>
      </c>
      <c r="I18" s="43">
        <v>31745056529</v>
      </c>
      <c r="J18" s="54">
        <f t="shared" si="2"/>
        <v>2.7410532718308036</v>
      </c>
      <c r="K18" s="45">
        <f t="shared" si="3"/>
        <v>4.891380378013799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2577580563</v>
      </c>
      <c r="D19" s="58">
        <v>1828818315</v>
      </c>
      <c r="E19" s="59">
        <f t="shared" si="0"/>
        <v>-748762248</v>
      </c>
      <c r="F19" s="60">
        <v>2265052755</v>
      </c>
      <c r="G19" s="61">
        <v>3028000411</v>
      </c>
      <c r="H19" s="62">
        <f t="shared" si="1"/>
        <v>762947656</v>
      </c>
      <c r="I19" s="62">
        <v>2813316316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1308000000</v>
      </c>
      <c r="D22" s="35">
        <v>1512000000</v>
      </c>
      <c r="E22" s="36">
        <f t="shared" si="0"/>
        <v>204000000</v>
      </c>
      <c r="F22" s="34">
        <v>1000000000</v>
      </c>
      <c r="G22" s="35">
        <v>1512000000</v>
      </c>
      <c r="H22" s="36">
        <f t="shared" si="1"/>
        <v>512000000</v>
      </c>
      <c r="I22" s="36">
        <v>2300000000</v>
      </c>
      <c r="J22" s="37">
        <f t="shared" si="2"/>
        <v>15.59633027522936</v>
      </c>
      <c r="K22" s="38">
        <f t="shared" si="3"/>
        <v>51.2</v>
      </c>
      <c r="L22" s="39">
        <f>IF($E$26=0,0,($E22/$E$26)*100)</f>
        <v>-20.078705770720433</v>
      </c>
      <c r="M22" s="38">
        <f>IF($H$26=0,0,($H22/$H$26)*100)</f>
        <v>79.80049875311721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456510260</v>
      </c>
      <c r="E23" s="36">
        <f t="shared" si="0"/>
        <v>456510260</v>
      </c>
      <c r="F23" s="34">
        <v>0</v>
      </c>
      <c r="G23" s="35">
        <v>277525000</v>
      </c>
      <c r="H23" s="36">
        <f t="shared" si="1"/>
        <v>277525000</v>
      </c>
      <c r="I23" s="36">
        <v>279251000</v>
      </c>
      <c r="J23" s="37">
        <f t="shared" si="2"/>
        <v>0</v>
      </c>
      <c r="K23" s="38">
        <f t="shared" si="3"/>
        <v>0</v>
      </c>
      <c r="L23" s="39">
        <f>IF($E$26=0,0,($E23/$E$26)*100)</f>
        <v>-44.9320352541916</v>
      </c>
      <c r="M23" s="38">
        <f>IF($H$26=0,0,($H23/$H$26)*100)</f>
        <v>43.255143391521194</v>
      </c>
      <c r="N23" s="86"/>
      <c r="O23" s="91"/>
    </row>
    <row r="24" spans="1:15" ht="12.75">
      <c r="A24" s="15"/>
      <c r="B24" s="33" t="s">
        <v>29</v>
      </c>
      <c r="C24" s="34">
        <v>1946394000</v>
      </c>
      <c r="D24" s="35">
        <v>883686000</v>
      </c>
      <c r="E24" s="36">
        <f t="shared" si="0"/>
        <v>-1062708000</v>
      </c>
      <c r="F24" s="34">
        <v>1522645000</v>
      </c>
      <c r="G24" s="35">
        <v>2102245000</v>
      </c>
      <c r="H24" s="36">
        <f t="shared" si="1"/>
        <v>579600000</v>
      </c>
      <c r="I24" s="36">
        <v>1750271000</v>
      </c>
      <c r="J24" s="37">
        <f t="shared" si="2"/>
        <v>-54.59881195688027</v>
      </c>
      <c r="K24" s="38">
        <f t="shared" si="3"/>
        <v>38.06534024674169</v>
      </c>
      <c r="L24" s="39">
        <f>IF($E$26=0,0,($E24/$E$26)*100)</f>
        <v>104.59706496171945</v>
      </c>
      <c r="M24" s="38">
        <f>IF($H$26=0,0,($H24/$H$26)*100)</f>
        <v>90.33665835411472</v>
      </c>
      <c r="N24" s="86"/>
      <c r="O24" s="91"/>
    </row>
    <row r="25" spans="1:15" ht="12.75">
      <c r="A25" s="15"/>
      <c r="B25" s="33" t="s">
        <v>30</v>
      </c>
      <c r="C25" s="34">
        <v>820369000</v>
      </c>
      <c r="D25" s="35">
        <v>206565000</v>
      </c>
      <c r="E25" s="36">
        <f t="shared" si="0"/>
        <v>-613804000</v>
      </c>
      <c r="F25" s="34">
        <v>806025000</v>
      </c>
      <c r="G25" s="35">
        <v>78500000</v>
      </c>
      <c r="H25" s="36">
        <f t="shared" si="1"/>
        <v>-727525000</v>
      </c>
      <c r="I25" s="36">
        <v>78500000</v>
      </c>
      <c r="J25" s="37">
        <f t="shared" si="2"/>
        <v>-74.82047712675637</v>
      </c>
      <c r="K25" s="38">
        <f t="shared" si="3"/>
        <v>-90.26084798858595</v>
      </c>
      <c r="L25" s="39">
        <f>IF($E$26=0,0,($E25/$E$26)*100)</f>
        <v>60.41367606319257</v>
      </c>
      <c r="M25" s="38">
        <f>IF($H$26=0,0,($H25/$H$26)*100)</f>
        <v>-113.3923004987531</v>
      </c>
      <c r="N25" s="86"/>
      <c r="O25" s="91"/>
    </row>
    <row r="26" spans="1:15" ht="12.75">
      <c r="A26" s="15"/>
      <c r="B26" s="40" t="s">
        <v>31</v>
      </c>
      <c r="C26" s="41">
        <v>4074763000</v>
      </c>
      <c r="D26" s="42">
        <v>3058761260</v>
      </c>
      <c r="E26" s="43">
        <f t="shared" si="0"/>
        <v>-1016001740</v>
      </c>
      <c r="F26" s="41">
        <v>3328670000</v>
      </c>
      <c r="G26" s="42">
        <v>3970270000</v>
      </c>
      <c r="H26" s="43">
        <f t="shared" si="1"/>
        <v>641600000</v>
      </c>
      <c r="I26" s="43">
        <v>4408022000</v>
      </c>
      <c r="J26" s="54">
        <f t="shared" si="2"/>
        <v>-24.934008186488395</v>
      </c>
      <c r="K26" s="45">
        <f t="shared" si="3"/>
        <v>19.2749656769821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724113000</v>
      </c>
      <c r="D28" s="35">
        <v>600013000</v>
      </c>
      <c r="E28" s="36">
        <f t="shared" si="0"/>
        <v>-124100000</v>
      </c>
      <c r="F28" s="34">
        <v>727311000</v>
      </c>
      <c r="G28" s="35">
        <v>674311000</v>
      </c>
      <c r="H28" s="36">
        <f t="shared" si="1"/>
        <v>-53000000</v>
      </c>
      <c r="I28" s="36">
        <v>932800000</v>
      </c>
      <c r="J28" s="37">
        <f t="shared" si="2"/>
        <v>-17.13820909167492</v>
      </c>
      <c r="K28" s="38">
        <f t="shared" si="3"/>
        <v>-7.287116515493372</v>
      </c>
      <c r="L28" s="39">
        <f aca="true" t="shared" si="6" ref="L28:L33">IF($E$33=0,0,($E28/$E$33)*100)</f>
        <v>12.214546010521596</v>
      </c>
      <c r="M28" s="38">
        <f aca="true" t="shared" si="7" ref="M28:M33">IF($H$33=0,0,($H28/$H$33)*100)</f>
        <v>-8.260598503740649</v>
      </c>
      <c r="N28" s="86"/>
      <c r="O28" s="91"/>
    </row>
    <row r="29" spans="1:15" ht="12.75">
      <c r="A29" s="15"/>
      <c r="B29" s="33" t="s">
        <v>34</v>
      </c>
      <c r="C29" s="34">
        <v>792516000</v>
      </c>
      <c r="D29" s="35">
        <v>1081581000</v>
      </c>
      <c r="E29" s="36">
        <f t="shared" si="0"/>
        <v>289065000</v>
      </c>
      <c r="F29" s="34">
        <v>768540000</v>
      </c>
      <c r="G29" s="35">
        <v>1023540000</v>
      </c>
      <c r="H29" s="36">
        <f t="shared" si="1"/>
        <v>255000000</v>
      </c>
      <c r="I29" s="36">
        <v>1221600000</v>
      </c>
      <c r="J29" s="37">
        <f t="shared" si="2"/>
        <v>36.474342473842796</v>
      </c>
      <c r="K29" s="38">
        <f t="shared" si="3"/>
        <v>33.17979545631978</v>
      </c>
      <c r="L29" s="39">
        <f t="shared" si="6"/>
        <v>-28.45123080202599</v>
      </c>
      <c r="M29" s="38">
        <f t="shared" si="7"/>
        <v>39.74438902743142</v>
      </c>
      <c r="N29" s="86"/>
      <c r="O29" s="91"/>
    </row>
    <row r="30" spans="1:15" ht="12.75">
      <c r="A30" s="15"/>
      <c r="B30" s="33" t="s">
        <v>35</v>
      </c>
      <c r="C30" s="34">
        <v>433934000</v>
      </c>
      <c r="D30" s="35">
        <v>272861000</v>
      </c>
      <c r="E30" s="36">
        <f t="shared" si="0"/>
        <v>-161073000</v>
      </c>
      <c r="F30" s="34">
        <v>424070000</v>
      </c>
      <c r="G30" s="35">
        <v>300004000</v>
      </c>
      <c r="H30" s="36">
        <f t="shared" si="1"/>
        <v>-124066000</v>
      </c>
      <c r="I30" s="36">
        <v>489900000</v>
      </c>
      <c r="J30" s="37">
        <f t="shared" si="2"/>
        <v>-37.11923933132689</v>
      </c>
      <c r="K30" s="38">
        <f t="shared" si="3"/>
        <v>-29.256019053458154</v>
      </c>
      <c r="L30" s="39">
        <f t="shared" si="6"/>
        <v>15.853614581408099</v>
      </c>
      <c r="M30" s="38">
        <f t="shared" si="7"/>
        <v>-19.336970074812967</v>
      </c>
      <c r="N30" s="86"/>
      <c r="O30" s="91"/>
    </row>
    <row r="31" spans="1:15" ht="25.5">
      <c r="A31" s="15"/>
      <c r="B31" s="98" t="s">
        <v>36</v>
      </c>
      <c r="C31" s="34">
        <v>1315386000</v>
      </c>
      <c r="D31" s="35">
        <v>245193000</v>
      </c>
      <c r="E31" s="36">
        <f t="shared" si="0"/>
        <v>-1070193000</v>
      </c>
      <c r="F31" s="34">
        <v>807977000</v>
      </c>
      <c r="G31" s="35">
        <v>1358371000</v>
      </c>
      <c r="H31" s="36">
        <f t="shared" si="1"/>
        <v>550394000</v>
      </c>
      <c r="I31" s="36">
        <v>994022000</v>
      </c>
      <c r="J31" s="37">
        <f t="shared" si="2"/>
        <v>-81.35961611268479</v>
      </c>
      <c r="K31" s="38">
        <f t="shared" si="3"/>
        <v>68.1200083665748</v>
      </c>
      <c r="L31" s="39">
        <f t="shared" si="6"/>
        <v>105.33377629845397</v>
      </c>
      <c r="M31" s="38">
        <f t="shared" si="7"/>
        <v>85.78460099750623</v>
      </c>
      <c r="N31" s="86"/>
      <c r="O31" s="91"/>
    </row>
    <row r="32" spans="1:15" ht="12.75">
      <c r="A32" s="15"/>
      <c r="B32" s="33" t="s">
        <v>30</v>
      </c>
      <c r="C32" s="34">
        <v>808814000</v>
      </c>
      <c r="D32" s="35">
        <v>859113260</v>
      </c>
      <c r="E32" s="36">
        <f t="shared" si="0"/>
        <v>50299260</v>
      </c>
      <c r="F32" s="34">
        <v>600772000</v>
      </c>
      <c r="G32" s="35">
        <v>614044000</v>
      </c>
      <c r="H32" s="36">
        <f t="shared" si="1"/>
        <v>13272000</v>
      </c>
      <c r="I32" s="36">
        <v>769700000</v>
      </c>
      <c r="J32" s="37">
        <f t="shared" si="2"/>
        <v>6.218890869841521</v>
      </c>
      <c r="K32" s="38">
        <f t="shared" si="3"/>
        <v>2.2091575506182046</v>
      </c>
      <c r="L32" s="39">
        <f t="shared" si="6"/>
        <v>-4.950706088357683</v>
      </c>
      <c r="M32" s="38">
        <f t="shared" si="7"/>
        <v>2.06857855361596</v>
      </c>
      <c r="N32" s="86"/>
      <c r="O32" s="91"/>
    </row>
    <row r="33" spans="1:15" ht="13.5" thickBot="1">
      <c r="A33" s="15"/>
      <c r="B33" s="77" t="s">
        <v>37</v>
      </c>
      <c r="C33" s="78">
        <v>4074763000</v>
      </c>
      <c r="D33" s="79">
        <v>3058761260</v>
      </c>
      <c r="E33" s="80">
        <f t="shared" si="0"/>
        <v>-1016001740</v>
      </c>
      <c r="F33" s="78">
        <v>3328670000</v>
      </c>
      <c r="G33" s="79">
        <v>3970270000</v>
      </c>
      <c r="H33" s="80">
        <f t="shared" si="1"/>
        <v>641600000</v>
      </c>
      <c r="I33" s="80">
        <v>4408022000</v>
      </c>
      <c r="J33" s="81">
        <f t="shared" si="2"/>
        <v>-24.934008186488395</v>
      </c>
      <c r="K33" s="82">
        <f t="shared" si="3"/>
        <v>19.2749656769821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3885818400</v>
      </c>
      <c r="D8" s="35">
        <v>3021874644</v>
      </c>
      <c r="E8" s="36">
        <f>$D8-$C8</f>
        <v>-863943756</v>
      </c>
      <c r="F8" s="34">
        <v>4196683872</v>
      </c>
      <c r="G8" s="35">
        <v>3369390228</v>
      </c>
      <c r="H8" s="36">
        <f>$G8-$F8</f>
        <v>-827293644</v>
      </c>
      <c r="I8" s="36">
        <v>3756870104</v>
      </c>
      <c r="J8" s="37">
        <f>IF($C8=0,0,($E8/$C8)*100)</f>
        <v>-22.233250941423304</v>
      </c>
      <c r="K8" s="38">
        <f>IF($F8=0,0,($H8/$F8)*100)</f>
        <v>-19.71303222336209</v>
      </c>
      <c r="L8" s="39">
        <f>IF($E$11=0,0,($E8/$E$11)*100)</f>
        <v>170.0159987008043</v>
      </c>
      <c r="M8" s="38">
        <f>IF($H$11=0,0,($H8/$H$11)*100)</f>
        <v>-142.31940964182306</v>
      </c>
      <c r="N8" s="86"/>
      <c r="O8" s="91"/>
    </row>
    <row r="9" spans="1:15" ht="12.75">
      <c r="A9" s="2"/>
      <c r="B9" s="33" t="s">
        <v>16</v>
      </c>
      <c r="C9" s="34">
        <v>7929017400</v>
      </c>
      <c r="D9" s="35">
        <v>8450826873</v>
      </c>
      <c r="E9" s="36">
        <f>$D9-$C9</f>
        <v>521809473</v>
      </c>
      <c r="F9" s="34">
        <v>8675822792</v>
      </c>
      <c r="G9" s="35">
        <v>9821323569</v>
      </c>
      <c r="H9" s="36">
        <f>$G9-$F9</f>
        <v>1145500777</v>
      </c>
      <c r="I9" s="36">
        <v>11418656997</v>
      </c>
      <c r="J9" s="37">
        <f>IF($C9=0,0,($E9/$C9)*100)</f>
        <v>6.581010567589371</v>
      </c>
      <c r="K9" s="38">
        <f>IF($F9=0,0,($H9/$F9)*100)</f>
        <v>13.203367616686101</v>
      </c>
      <c r="L9" s="39">
        <f>IF($E$11=0,0,($E9/$E$11)*100)</f>
        <v>-102.68719238667126</v>
      </c>
      <c r="M9" s="38">
        <f>IF($H$11=0,0,($H9/$H$11)*100)</f>
        <v>197.0606150660691</v>
      </c>
      <c r="N9" s="86"/>
      <c r="O9" s="91"/>
    </row>
    <row r="10" spans="1:15" ht="12.75">
      <c r="A10" s="2"/>
      <c r="B10" s="33" t="s">
        <v>17</v>
      </c>
      <c r="C10" s="34">
        <v>5070605302</v>
      </c>
      <c r="D10" s="35">
        <v>4904585198</v>
      </c>
      <c r="E10" s="36">
        <f aca="true" t="shared" si="0" ref="E10:E33">$D10-$C10</f>
        <v>-166020104</v>
      </c>
      <c r="F10" s="34">
        <v>4624179789</v>
      </c>
      <c r="G10" s="35">
        <v>4887266273</v>
      </c>
      <c r="H10" s="36">
        <f aca="true" t="shared" si="1" ref="H10:H33">$G10-$F10</f>
        <v>263086484</v>
      </c>
      <c r="I10" s="36">
        <v>5555516336</v>
      </c>
      <c r="J10" s="37">
        <f aca="true" t="shared" si="2" ref="J10:J33">IF($C10=0,0,($E10/$C10)*100)</f>
        <v>-3.274167364880809</v>
      </c>
      <c r="K10" s="38">
        <f aca="true" t="shared" si="3" ref="K10:K33">IF($F10=0,0,($H10/$F10)*100)</f>
        <v>5.689365379474003</v>
      </c>
      <c r="L10" s="39">
        <f>IF($E$11=0,0,($E10/$E$11)*100)</f>
        <v>32.67119368586697</v>
      </c>
      <c r="M10" s="38">
        <f>IF($H$11=0,0,($H10/$H$11)*100)</f>
        <v>45.25879457575396</v>
      </c>
      <c r="N10" s="86"/>
      <c r="O10" s="91"/>
    </row>
    <row r="11" spans="1:15" ht="12.75">
      <c r="A11" s="15"/>
      <c r="B11" s="40" t="s">
        <v>18</v>
      </c>
      <c r="C11" s="41">
        <v>16885441102</v>
      </c>
      <c r="D11" s="42">
        <v>16377286715</v>
      </c>
      <c r="E11" s="43">
        <f t="shared" si="0"/>
        <v>-508154387</v>
      </c>
      <c r="F11" s="41">
        <v>17496686453</v>
      </c>
      <c r="G11" s="42">
        <v>18077980070</v>
      </c>
      <c r="H11" s="43">
        <f t="shared" si="1"/>
        <v>581293617</v>
      </c>
      <c r="I11" s="43">
        <v>20731043437</v>
      </c>
      <c r="J11" s="44">
        <f t="shared" si="2"/>
        <v>-3.009423229931562</v>
      </c>
      <c r="K11" s="45">
        <f t="shared" si="3"/>
        <v>3.3223068754274374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3781462656</v>
      </c>
      <c r="D13" s="35">
        <v>4146517014</v>
      </c>
      <c r="E13" s="36">
        <f t="shared" si="0"/>
        <v>365054358</v>
      </c>
      <c r="F13" s="34">
        <v>4046165044</v>
      </c>
      <c r="G13" s="35">
        <v>4460821123</v>
      </c>
      <c r="H13" s="36">
        <f t="shared" si="1"/>
        <v>414656079</v>
      </c>
      <c r="I13" s="36">
        <v>4799458618</v>
      </c>
      <c r="J13" s="37">
        <f t="shared" si="2"/>
        <v>9.653787203762882</v>
      </c>
      <c r="K13" s="38">
        <f t="shared" si="3"/>
        <v>10.248125681746165</v>
      </c>
      <c r="L13" s="39">
        <f aca="true" t="shared" si="4" ref="L13:L18">IF($E$18=0,0,($E13/$E$18)*100)</f>
        <v>1444.7901362994112</v>
      </c>
      <c r="M13" s="38">
        <f aca="true" t="shared" si="5" ref="M13:M18">IF($H$18=0,0,($H13/$H$18)*100)</f>
        <v>53.45503186540967</v>
      </c>
      <c r="N13" s="86"/>
      <c r="O13" s="91"/>
    </row>
    <row r="14" spans="1:15" ht="12.75">
      <c r="A14" s="2"/>
      <c r="B14" s="33" t="s">
        <v>21</v>
      </c>
      <c r="C14" s="34">
        <v>145395846</v>
      </c>
      <c r="D14" s="35">
        <v>432386725</v>
      </c>
      <c r="E14" s="36">
        <f t="shared" si="0"/>
        <v>286990879</v>
      </c>
      <c r="F14" s="34">
        <v>152665638</v>
      </c>
      <c r="G14" s="35">
        <v>483151310</v>
      </c>
      <c r="H14" s="36">
        <f t="shared" si="1"/>
        <v>330485672</v>
      </c>
      <c r="I14" s="36">
        <v>539942899</v>
      </c>
      <c r="J14" s="37">
        <f t="shared" si="2"/>
        <v>197.38588611396779</v>
      </c>
      <c r="K14" s="38">
        <f t="shared" si="3"/>
        <v>216.47678962308467</v>
      </c>
      <c r="L14" s="39">
        <f t="shared" si="4"/>
        <v>1135.8352039919978</v>
      </c>
      <c r="M14" s="38">
        <f t="shared" si="5"/>
        <v>42.60427622434864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3831417261</v>
      </c>
      <c r="D16" s="35">
        <v>4484233131</v>
      </c>
      <c r="E16" s="36">
        <f t="shared" si="0"/>
        <v>652815870</v>
      </c>
      <c r="F16" s="34">
        <v>4198467973</v>
      </c>
      <c r="G16" s="35">
        <v>5561023772</v>
      </c>
      <c r="H16" s="36">
        <f t="shared" si="1"/>
        <v>1362555799</v>
      </c>
      <c r="I16" s="36">
        <v>6898446832</v>
      </c>
      <c r="J16" s="37">
        <f t="shared" si="2"/>
        <v>17.038495823595447</v>
      </c>
      <c r="K16" s="38">
        <f t="shared" si="3"/>
        <v>32.453642799289725</v>
      </c>
      <c r="L16" s="39">
        <f t="shared" si="4"/>
        <v>2583.6753051328283</v>
      </c>
      <c r="M16" s="38">
        <f t="shared" si="5"/>
        <v>175.65270917912613</v>
      </c>
      <c r="N16" s="86"/>
      <c r="O16" s="91"/>
    </row>
    <row r="17" spans="1:15" ht="12.75">
      <c r="A17" s="2"/>
      <c r="B17" s="33" t="s">
        <v>23</v>
      </c>
      <c r="C17" s="34">
        <v>7048177561</v>
      </c>
      <c r="D17" s="35">
        <v>5768583401</v>
      </c>
      <c r="E17" s="36">
        <f t="shared" si="0"/>
        <v>-1279594160</v>
      </c>
      <c r="F17" s="34">
        <v>7477218154</v>
      </c>
      <c r="G17" s="35">
        <v>6145230700</v>
      </c>
      <c r="H17" s="36">
        <f t="shared" si="1"/>
        <v>-1331987454</v>
      </c>
      <c r="I17" s="36">
        <v>6544226244</v>
      </c>
      <c r="J17" s="53">
        <f t="shared" si="2"/>
        <v>-18.154964867520313</v>
      </c>
      <c r="K17" s="38">
        <f t="shared" si="3"/>
        <v>-17.81394399048585</v>
      </c>
      <c r="L17" s="39">
        <f t="shared" si="4"/>
        <v>-5064.300645424238</v>
      </c>
      <c r="M17" s="38">
        <f t="shared" si="5"/>
        <v>-171.71201726888444</v>
      </c>
      <c r="N17" s="86"/>
      <c r="O17" s="91"/>
    </row>
    <row r="18" spans="1:15" ht="12.75">
      <c r="A18" s="2"/>
      <c r="B18" s="40" t="s">
        <v>24</v>
      </c>
      <c r="C18" s="41">
        <v>14806453324</v>
      </c>
      <c r="D18" s="42">
        <v>14831720271</v>
      </c>
      <c r="E18" s="43">
        <f t="shared" si="0"/>
        <v>25266947</v>
      </c>
      <c r="F18" s="41">
        <v>15874516809</v>
      </c>
      <c r="G18" s="42">
        <v>16650226905</v>
      </c>
      <c r="H18" s="43">
        <f t="shared" si="1"/>
        <v>775710096</v>
      </c>
      <c r="I18" s="43">
        <v>18782074593</v>
      </c>
      <c r="J18" s="54">
        <f t="shared" si="2"/>
        <v>0.17064820620509052</v>
      </c>
      <c r="K18" s="45">
        <f t="shared" si="3"/>
        <v>4.88651154131642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2078987778</v>
      </c>
      <c r="D19" s="58">
        <v>1545566444</v>
      </c>
      <c r="E19" s="59">
        <f t="shared" si="0"/>
        <v>-533421334</v>
      </c>
      <c r="F19" s="60">
        <v>1622169644</v>
      </c>
      <c r="G19" s="61">
        <v>1427753165</v>
      </c>
      <c r="H19" s="62">
        <f t="shared" si="1"/>
        <v>-194416479</v>
      </c>
      <c r="I19" s="62">
        <v>1948968844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2111446850</v>
      </c>
      <c r="D22" s="35">
        <v>1869948947</v>
      </c>
      <c r="E22" s="36">
        <f t="shared" si="0"/>
        <v>-241497903</v>
      </c>
      <c r="F22" s="34">
        <v>2283329750</v>
      </c>
      <c r="G22" s="35">
        <v>1840332723</v>
      </c>
      <c r="H22" s="36">
        <f t="shared" si="1"/>
        <v>-442997027</v>
      </c>
      <c r="I22" s="36">
        <v>1917244251</v>
      </c>
      <c r="J22" s="37">
        <f t="shared" si="2"/>
        <v>-11.437555390039773</v>
      </c>
      <c r="K22" s="38">
        <f t="shared" si="3"/>
        <v>-19.40136009702497</v>
      </c>
      <c r="L22" s="39">
        <f>IF($E$26=0,0,($E22/$E$26)*100)</f>
        <v>56.42076339128543</v>
      </c>
      <c r="M22" s="38">
        <f>IF($H$26=0,0,($H22/$H$26)*100)</f>
        <v>181.45881041687062</v>
      </c>
      <c r="N22" s="86"/>
      <c r="O22" s="91"/>
    </row>
    <row r="23" spans="1:15" ht="12.75">
      <c r="A23" s="15"/>
      <c r="B23" s="33" t="s">
        <v>28</v>
      </c>
      <c r="C23" s="34">
        <v>35488903</v>
      </c>
      <c r="D23" s="35">
        <v>0</v>
      </c>
      <c r="E23" s="36">
        <f t="shared" si="0"/>
        <v>-35488903</v>
      </c>
      <c r="F23" s="34">
        <v>41342485</v>
      </c>
      <c r="G23" s="35">
        <v>0</v>
      </c>
      <c r="H23" s="36">
        <f t="shared" si="1"/>
        <v>-41342485</v>
      </c>
      <c r="I23" s="36">
        <v>0</v>
      </c>
      <c r="J23" s="37">
        <f t="shared" si="2"/>
        <v>-100</v>
      </c>
      <c r="K23" s="38">
        <f t="shared" si="3"/>
        <v>-100</v>
      </c>
      <c r="L23" s="39">
        <f>IF($E$26=0,0,($E23/$E$26)*100)</f>
        <v>8.29121484826839</v>
      </c>
      <c r="M23" s="38">
        <f>IF($H$26=0,0,($H23/$H$26)*100)</f>
        <v>16.934556420346624</v>
      </c>
      <c r="N23" s="86"/>
      <c r="O23" s="91"/>
    </row>
    <row r="24" spans="1:15" ht="12.75">
      <c r="A24" s="15"/>
      <c r="B24" s="33" t="s">
        <v>29</v>
      </c>
      <c r="C24" s="34">
        <v>1476069388</v>
      </c>
      <c r="D24" s="35">
        <v>1325026000</v>
      </c>
      <c r="E24" s="36">
        <f t="shared" si="0"/>
        <v>-151043388</v>
      </c>
      <c r="F24" s="34">
        <v>847464388</v>
      </c>
      <c r="G24" s="35">
        <v>1087673000</v>
      </c>
      <c r="H24" s="36">
        <f t="shared" si="1"/>
        <v>240208612</v>
      </c>
      <c r="I24" s="36">
        <v>1476641000</v>
      </c>
      <c r="J24" s="37">
        <f t="shared" si="2"/>
        <v>-10.232810816885527</v>
      </c>
      <c r="K24" s="38">
        <f t="shared" si="3"/>
        <v>28.344390088990973</v>
      </c>
      <c r="L24" s="39">
        <f>IF($E$26=0,0,($E24/$E$26)*100)</f>
        <v>35.28802176044618</v>
      </c>
      <c r="M24" s="38">
        <f>IF($H$26=0,0,($H24/$H$26)*100)</f>
        <v>-98.39336683721724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3623005141</v>
      </c>
      <c r="D26" s="42">
        <v>3194974947</v>
      </c>
      <c r="E26" s="43">
        <f t="shared" si="0"/>
        <v>-428030194</v>
      </c>
      <c r="F26" s="41">
        <v>3172136623</v>
      </c>
      <c r="G26" s="42">
        <v>2928005723</v>
      </c>
      <c r="H26" s="43">
        <f t="shared" si="1"/>
        <v>-244130900</v>
      </c>
      <c r="I26" s="43">
        <v>3393885251</v>
      </c>
      <c r="J26" s="54">
        <f t="shared" si="2"/>
        <v>-11.814230931007117</v>
      </c>
      <c r="K26" s="45">
        <f t="shared" si="3"/>
        <v>-7.696102943041493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1254280990</v>
      </c>
      <c r="D28" s="35">
        <v>815772573</v>
      </c>
      <c r="E28" s="36">
        <f t="shared" si="0"/>
        <v>-438508417</v>
      </c>
      <c r="F28" s="34">
        <v>803754158</v>
      </c>
      <c r="G28" s="35">
        <v>773061256</v>
      </c>
      <c r="H28" s="36">
        <f t="shared" si="1"/>
        <v>-30692902</v>
      </c>
      <c r="I28" s="36">
        <v>970192509</v>
      </c>
      <c r="J28" s="37">
        <f t="shared" si="2"/>
        <v>-34.960939414381144</v>
      </c>
      <c r="K28" s="38">
        <f t="shared" si="3"/>
        <v>-3.8186927799383152</v>
      </c>
      <c r="L28" s="39">
        <f aca="true" t="shared" si="6" ref="L28:L33">IF($E$33=0,0,($E28/$E$33)*100)</f>
        <v>102.44801024480996</v>
      </c>
      <c r="M28" s="38">
        <f aca="true" t="shared" si="7" ref="M28:M33">IF($H$33=0,0,($H28/$H$33)*100)</f>
        <v>12.572313459705429</v>
      </c>
      <c r="N28" s="86"/>
      <c r="O28" s="91"/>
    </row>
    <row r="29" spans="1:15" ht="12.75">
      <c r="A29" s="15"/>
      <c r="B29" s="33" t="s">
        <v>34</v>
      </c>
      <c r="C29" s="34">
        <v>261213696</v>
      </c>
      <c r="D29" s="35">
        <v>575785667</v>
      </c>
      <c r="E29" s="36">
        <f t="shared" si="0"/>
        <v>314571971</v>
      </c>
      <c r="F29" s="34">
        <v>269862866</v>
      </c>
      <c r="G29" s="35">
        <v>538100000</v>
      </c>
      <c r="H29" s="36">
        <f t="shared" si="1"/>
        <v>268237134</v>
      </c>
      <c r="I29" s="36">
        <v>511300000</v>
      </c>
      <c r="J29" s="37">
        <f t="shared" si="2"/>
        <v>120.42705869450276</v>
      </c>
      <c r="K29" s="38">
        <f t="shared" si="3"/>
        <v>99.39757106114777</v>
      </c>
      <c r="L29" s="39">
        <f t="shared" si="6"/>
        <v>-73.49293937894484</v>
      </c>
      <c r="M29" s="38">
        <f t="shared" si="7"/>
        <v>-109.87430677558638</v>
      </c>
      <c r="N29" s="86"/>
      <c r="O29" s="91"/>
    </row>
    <row r="30" spans="1:15" ht="12.75">
      <c r="A30" s="15"/>
      <c r="B30" s="33" t="s">
        <v>35</v>
      </c>
      <c r="C30" s="34">
        <v>67347400</v>
      </c>
      <c r="D30" s="35">
        <v>0</v>
      </c>
      <c r="E30" s="36">
        <f t="shared" si="0"/>
        <v>-67347400</v>
      </c>
      <c r="F30" s="34">
        <v>68567000</v>
      </c>
      <c r="G30" s="35">
        <v>0</v>
      </c>
      <c r="H30" s="36">
        <f t="shared" si="1"/>
        <v>-68567000</v>
      </c>
      <c r="I30" s="36">
        <v>0</v>
      </c>
      <c r="J30" s="37">
        <f t="shared" si="2"/>
        <v>-100</v>
      </c>
      <c r="K30" s="38">
        <f t="shared" si="3"/>
        <v>-100</v>
      </c>
      <c r="L30" s="39">
        <f t="shared" si="6"/>
        <v>15.734263830929645</v>
      </c>
      <c r="M30" s="38">
        <f t="shared" si="7"/>
        <v>28.086161972941564</v>
      </c>
      <c r="N30" s="86"/>
      <c r="O30" s="91"/>
    </row>
    <row r="31" spans="1:15" ht="25.5">
      <c r="A31" s="15"/>
      <c r="B31" s="98" t="s">
        <v>36</v>
      </c>
      <c r="C31" s="34">
        <v>673101801</v>
      </c>
      <c r="D31" s="35">
        <v>485064667</v>
      </c>
      <c r="E31" s="36">
        <f t="shared" si="0"/>
        <v>-188037134</v>
      </c>
      <c r="F31" s="34">
        <v>605003901</v>
      </c>
      <c r="G31" s="35">
        <v>561621000</v>
      </c>
      <c r="H31" s="36">
        <f t="shared" si="1"/>
        <v>-43382901</v>
      </c>
      <c r="I31" s="36">
        <v>521400806</v>
      </c>
      <c r="J31" s="37">
        <f t="shared" si="2"/>
        <v>-27.93591307000529</v>
      </c>
      <c r="K31" s="38">
        <f t="shared" si="3"/>
        <v>-7.170681201938233</v>
      </c>
      <c r="L31" s="39">
        <f t="shared" si="6"/>
        <v>43.93081063809251</v>
      </c>
      <c r="M31" s="38">
        <f t="shared" si="7"/>
        <v>17.770344106378996</v>
      </c>
      <c r="N31" s="86"/>
      <c r="O31" s="91"/>
    </row>
    <row r="32" spans="1:15" ht="12.75">
      <c r="A32" s="15"/>
      <c r="B32" s="33" t="s">
        <v>30</v>
      </c>
      <c r="C32" s="34">
        <v>1367061254</v>
      </c>
      <c r="D32" s="35">
        <v>1318352040</v>
      </c>
      <c r="E32" s="36">
        <f t="shared" si="0"/>
        <v>-48709214</v>
      </c>
      <c r="F32" s="34">
        <v>1424948698</v>
      </c>
      <c r="G32" s="35">
        <v>1055223467</v>
      </c>
      <c r="H32" s="36">
        <f t="shared" si="1"/>
        <v>-369725231</v>
      </c>
      <c r="I32" s="36">
        <v>1390991936</v>
      </c>
      <c r="J32" s="37">
        <f t="shared" si="2"/>
        <v>-3.563060093867601</v>
      </c>
      <c r="K32" s="38">
        <f t="shared" si="3"/>
        <v>-25.946564358347167</v>
      </c>
      <c r="L32" s="39">
        <f t="shared" si="6"/>
        <v>11.379854665112713</v>
      </c>
      <c r="M32" s="38">
        <f t="shared" si="7"/>
        <v>151.44548723656038</v>
      </c>
      <c r="N32" s="86"/>
      <c r="O32" s="91"/>
    </row>
    <row r="33" spans="1:15" ht="13.5" thickBot="1">
      <c r="A33" s="15"/>
      <c r="B33" s="77" t="s">
        <v>37</v>
      </c>
      <c r="C33" s="78">
        <v>3623005141</v>
      </c>
      <c r="D33" s="79">
        <v>3194974947</v>
      </c>
      <c r="E33" s="80">
        <f t="shared" si="0"/>
        <v>-428030194</v>
      </c>
      <c r="F33" s="78">
        <v>3172136623</v>
      </c>
      <c r="G33" s="79">
        <v>2928005723</v>
      </c>
      <c r="H33" s="80">
        <f t="shared" si="1"/>
        <v>-244130900</v>
      </c>
      <c r="I33" s="80">
        <v>3393885251</v>
      </c>
      <c r="J33" s="81">
        <f t="shared" si="2"/>
        <v>-11.814230931007117</v>
      </c>
      <c r="K33" s="82">
        <f t="shared" si="3"/>
        <v>-7.696102943041493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534360000</v>
      </c>
      <c r="D8" s="35">
        <v>408545010</v>
      </c>
      <c r="E8" s="36">
        <f>$D8-$C8</f>
        <v>-125814990</v>
      </c>
      <c r="F8" s="34">
        <v>651919200</v>
      </c>
      <c r="G8" s="35">
        <v>428972261</v>
      </c>
      <c r="H8" s="36">
        <f>$G8-$F8</f>
        <v>-222946939</v>
      </c>
      <c r="I8" s="36">
        <v>450420874</v>
      </c>
      <c r="J8" s="37">
        <f>IF($C8=0,0,($E8/$C8)*100)</f>
        <v>-23.54498652593757</v>
      </c>
      <c r="K8" s="38">
        <f>IF($F8=0,0,($H8/$F8)*100)</f>
        <v>-34.19855390054473</v>
      </c>
      <c r="L8" s="39">
        <f>IF($E$11=0,0,($E8/$E$11)*100)</f>
        <v>66.74702447057042</v>
      </c>
      <c r="M8" s="38">
        <f>IF($H$11=0,0,($H8/$H$11)*100)</f>
        <v>55.269714779615185</v>
      </c>
      <c r="N8" s="86"/>
      <c r="O8" s="91"/>
    </row>
    <row r="9" spans="1:15" ht="12.75">
      <c r="A9" s="2"/>
      <c r="B9" s="33" t="s">
        <v>16</v>
      </c>
      <c r="C9" s="34">
        <v>2122660363</v>
      </c>
      <c r="D9" s="35">
        <v>2055811272</v>
      </c>
      <c r="E9" s="36">
        <f>$D9-$C9</f>
        <v>-66849091</v>
      </c>
      <c r="F9" s="34">
        <v>2588273900</v>
      </c>
      <c r="G9" s="35">
        <v>2334549809</v>
      </c>
      <c r="H9" s="36">
        <f>$G9-$F9</f>
        <v>-253724091</v>
      </c>
      <c r="I9" s="36">
        <v>2819833091</v>
      </c>
      <c r="J9" s="37">
        <f>IF($C9=0,0,($E9/$C9)*100)</f>
        <v>-3.1493069812412564</v>
      </c>
      <c r="K9" s="38">
        <f>IF($F9=0,0,($H9/$F9)*100)</f>
        <v>-9.80283002506033</v>
      </c>
      <c r="L9" s="39">
        <f>IF($E$11=0,0,($E9/$E$11)*100)</f>
        <v>35.464596967439164</v>
      </c>
      <c r="M9" s="38">
        <f>IF($H$11=0,0,($H9/$H$11)*100)</f>
        <v>62.89953208232713</v>
      </c>
      <c r="N9" s="86"/>
      <c r="O9" s="91"/>
    </row>
    <row r="10" spans="1:15" ht="12.75">
      <c r="A10" s="2"/>
      <c r="B10" s="33" t="s">
        <v>17</v>
      </c>
      <c r="C10" s="34">
        <v>707829770</v>
      </c>
      <c r="D10" s="35">
        <v>711998572</v>
      </c>
      <c r="E10" s="36">
        <f aca="true" t="shared" si="0" ref="E10:E33">$D10-$C10</f>
        <v>4168802</v>
      </c>
      <c r="F10" s="34">
        <v>721410009</v>
      </c>
      <c r="G10" s="35">
        <v>794701105</v>
      </c>
      <c r="H10" s="36">
        <f aca="true" t="shared" si="1" ref="H10:H33">$G10-$F10</f>
        <v>73291096</v>
      </c>
      <c r="I10" s="36">
        <v>906991839</v>
      </c>
      <c r="J10" s="37">
        <f aca="true" t="shared" si="2" ref="J10:J33">IF($C10=0,0,($E10/$C10)*100)</f>
        <v>0.588955448991641</v>
      </c>
      <c r="K10" s="38">
        <f aca="true" t="shared" si="3" ref="K10:K33">IF($F10=0,0,($H10/$F10)*100)</f>
        <v>10.159423224747636</v>
      </c>
      <c r="L10" s="39">
        <f>IF($E$11=0,0,($E10/$E$11)*100)</f>
        <v>-2.211621438009596</v>
      </c>
      <c r="M10" s="38">
        <f>IF($H$11=0,0,($H10/$H$11)*100)</f>
        <v>-18.16924686194232</v>
      </c>
      <c r="N10" s="86"/>
      <c r="O10" s="91"/>
    </row>
    <row r="11" spans="1:15" ht="12.75">
      <c r="A11" s="15"/>
      <c r="B11" s="40" t="s">
        <v>18</v>
      </c>
      <c r="C11" s="41">
        <v>3364850133</v>
      </c>
      <c r="D11" s="42">
        <v>3176354854</v>
      </c>
      <c r="E11" s="43">
        <f t="shared" si="0"/>
        <v>-188495279</v>
      </c>
      <c r="F11" s="41">
        <v>3961603109</v>
      </c>
      <c r="G11" s="42">
        <v>3558223175</v>
      </c>
      <c r="H11" s="43">
        <f t="shared" si="1"/>
        <v>-403379934</v>
      </c>
      <c r="I11" s="43">
        <v>4177245804</v>
      </c>
      <c r="J11" s="44">
        <f t="shared" si="2"/>
        <v>-5.6018922552114745</v>
      </c>
      <c r="K11" s="45">
        <f t="shared" si="3"/>
        <v>-10.18223993927101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636311392</v>
      </c>
      <c r="D13" s="35">
        <v>642280171</v>
      </c>
      <c r="E13" s="36">
        <f t="shared" si="0"/>
        <v>5968779</v>
      </c>
      <c r="F13" s="34">
        <v>716381650</v>
      </c>
      <c r="G13" s="35">
        <v>706157452</v>
      </c>
      <c r="H13" s="36">
        <f t="shared" si="1"/>
        <v>-10224198</v>
      </c>
      <c r="I13" s="36">
        <v>778125960</v>
      </c>
      <c r="J13" s="37">
        <f t="shared" si="2"/>
        <v>0.9380279962047261</v>
      </c>
      <c r="K13" s="38">
        <f t="shared" si="3"/>
        <v>-1.4271998731402458</v>
      </c>
      <c r="L13" s="39">
        <f aca="true" t="shared" si="4" ref="L13:L18">IF($E$18=0,0,($E13/$E$18)*100)</f>
        <v>-2.8291159333300424</v>
      </c>
      <c r="M13" s="38">
        <f aca="true" t="shared" si="5" ref="M13:M18">IF($H$18=0,0,($H13/$H$18)*100)</f>
        <v>2.415492624297664</v>
      </c>
      <c r="N13" s="86"/>
      <c r="O13" s="91"/>
    </row>
    <row r="14" spans="1:15" ht="12.75">
      <c r="A14" s="2"/>
      <c r="B14" s="33" t="s">
        <v>21</v>
      </c>
      <c r="C14" s="34">
        <v>518248070</v>
      </c>
      <c r="D14" s="35">
        <v>283935360</v>
      </c>
      <c r="E14" s="36">
        <f t="shared" si="0"/>
        <v>-234312710</v>
      </c>
      <c r="F14" s="34">
        <v>698899398</v>
      </c>
      <c r="G14" s="35">
        <v>238132128</v>
      </c>
      <c r="H14" s="36">
        <f t="shared" si="1"/>
        <v>-460767270</v>
      </c>
      <c r="I14" s="36">
        <v>250038734</v>
      </c>
      <c r="J14" s="37">
        <f t="shared" si="2"/>
        <v>-45.21246166917708</v>
      </c>
      <c r="K14" s="38">
        <f t="shared" si="3"/>
        <v>-65.92755285217746</v>
      </c>
      <c r="L14" s="39">
        <f t="shared" si="4"/>
        <v>111.06087547264552</v>
      </c>
      <c r="M14" s="38">
        <f t="shared" si="5"/>
        <v>108.85743235829064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1179935502</v>
      </c>
      <c r="D16" s="35">
        <v>1139577230</v>
      </c>
      <c r="E16" s="36">
        <f t="shared" si="0"/>
        <v>-40358272</v>
      </c>
      <c r="F16" s="34">
        <v>1424169398</v>
      </c>
      <c r="G16" s="35">
        <v>1432855196</v>
      </c>
      <c r="H16" s="36">
        <f t="shared" si="1"/>
        <v>8685798</v>
      </c>
      <c r="I16" s="36">
        <v>1729818994</v>
      </c>
      <c r="J16" s="37">
        <f t="shared" si="2"/>
        <v>-3.4203794979973403</v>
      </c>
      <c r="K16" s="38">
        <f t="shared" si="3"/>
        <v>0.6098851732243161</v>
      </c>
      <c r="L16" s="39">
        <f t="shared" si="4"/>
        <v>19.129244081053717</v>
      </c>
      <c r="M16" s="38">
        <f t="shared" si="5"/>
        <v>-2.0520417352186846</v>
      </c>
      <c r="N16" s="86"/>
      <c r="O16" s="91"/>
    </row>
    <row r="17" spans="1:15" ht="12.75">
      <c r="A17" s="2"/>
      <c r="B17" s="33" t="s">
        <v>23</v>
      </c>
      <c r="C17" s="34">
        <v>1094527353</v>
      </c>
      <c r="D17" s="35">
        <v>1152252730</v>
      </c>
      <c r="E17" s="36">
        <f t="shared" si="0"/>
        <v>57725377</v>
      </c>
      <c r="F17" s="34">
        <v>1192407217</v>
      </c>
      <c r="G17" s="35">
        <v>1231436993</v>
      </c>
      <c r="H17" s="36">
        <f t="shared" si="1"/>
        <v>39029776</v>
      </c>
      <c r="I17" s="36">
        <v>1391630583</v>
      </c>
      <c r="J17" s="53">
        <f t="shared" si="2"/>
        <v>5.274000402253995</v>
      </c>
      <c r="K17" s="38">
        <f t="shared" si="3"/>
        <v>3.273191862943916</v>
      </c>
      <c r="L17" s="39">
        <f t="shared" si="4"/>
        <v>-27.361003620369186</v>
      </c>
      <c r="M17" s="38">
        <f t="shared" si="5"/>
        <v>-9.220883247369622</v>
      </c>
      <c r="N17" s="86"/>
      <c r="O17" s="91"/>
    </row>
    <row r="18" spans="1:15" ht="12.75">
      <c r="A18" s="2"/>
      <c r="B18" s="40" t="s">
        <v>24</v>
      </c>
      <c r="C18" s="41">
        <v>3429022317</v>
      </c>
      <c r="D18" s="42">
        <v>3218045491</v>
      </c>
      <c r="E18" s="43">
        <f t="shared" si="0"/>
        <v>-210976826</v>
      </c>
      <c r="F18" s="41">
        <v>4031857663</v>
      </c>
      <c r="G18" s="42">
        <v>3608581769</v>
      </c>
      <c r="H18" s="43">
        <f t="shared" si="1"/>
        <v>-423275894</v>
      </c>
      <c r="I18" s="43">
        <v>4149614271</v>
      </c>
      <c r="J18" s="54">
        <f t="shared" si="2"/>
        <v>-6.152681624556484</v>
      </c>
      <c r="K18" s="45">
        <f t="shared" si="3"/>
        <v>-10.498284646414117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-64172184</v>
      </c>
      <c r="D19" s="58">
        <v>-41690637</v>
      </c>
      <c r="E19" s="59">
        <f t="shared" si="0"/>
        <v>22481547</v>
      </c>
      <c r="F19" s="60">
        <v>-70254554</v>
      </c>
      <c r="G19" s="61">
        <v>-50358594</v>
      </c>
      <c r="H19" s="62">
        <f t="shared" si="1"/>
        <v>19895960</v>
      </c>
      <c r="I19" s="62">
        <v>27631533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183620625</v>
      </c>
      <c r="D23" s="35">
        <v>-153989700</v>
      </c>
      <c r="E23" s="36">
        <f t="shared" si="0"/>
        <v>-337610325</v>
      </c>
      <c r="F23" s="34">
        <v>195944407</v>
      </c>
      <c r="G23" s="35">
        <v>-213302757</v>
      </c>
      <c r="H23" s="36">
        <f t="shared" si="1"/>
        <v>-409247164</v>
      </c>
      <c r="I23" s="36">
        <v>-275636209</v>
      </c>
      <c r="J23" s="37">
        <f t="shared" si="2"/>
        <v>-183.86296474048055</v>
      </c>
      <c r="K23" s="38">
        <f t="shared" si="3"/>
        <v>-208.85881371444302</v>
      </c>
      <c r="L23" s="39">
        <f>IF($E$26=0,0,($E23/$E$26)*100)</f>
        <v>48.56518380012029</v>
      </c>
      <c r="M23" s="38">
        <f>IF($H$26=0,0,($H23/$H$26)*100)</f>
        <v>52.79062735562473</v>
      </c>
      <c r="N23" s="86"/>
      <c r="O23" s="91"/>
    </row>
    <row r="24" spans="1:15" ht="12.75">
      <c r="A24" s="15"/>
      <c r="B24" s="33" t="s">
        <v>29</v>
      </c>
      <c r="C24" s="34">
        <v>174401233</v>
      </c>
      <c r="D24" s="35">
        <v>-183157900</v>
      </c>
      <c r="E24" s="36">
        <f t="shared" si="0"/>
        <v>-357559133</v>
      </c>
      <c r="F24" s="34">
        <v>163499274</v>
      </c>
      <c r="G24" s="35">
        <v>-202480500</v>
      </c>
      <c r="H24" s="36">
        <f t="shared" si="1"/>
        <v>-365979774</v>
      </c>
      <c r="I24" s="36">
        <v>-251772600</v>
      </c>
      <c r="J24" s="37">
        <f t="shared" si="2"/>
        <v>-205.02098915780027</v>
      </c>
      <c r="K24" s="38">
        <f t="shared" si="3"/>
        <v>-223.84183430686056</v>
      </c>
      <c r="L24" s="39">
        <f>IF($E$26=0,0,($E24/$E$26)*100)</f>
        <v>51.43481619987972</v>
      </c>
      <c r="M24" s="38">
        <f>IF($H$26=0,0,($H24/$H$26)*100)</f>
        <v>47.209372644375264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358021858</v>
      </c>
      <c r="D26" s="42">
        <v>-337147600</v>
      </c>
      <c r="E26" s="43">
        <f t="shared" si="0"/>
        <v>-695169458</v>
      </c>
      <c r="F26" s="41">
        <v>359443681</v>
      </c>
      <c r="G26" s="42">
        <v>-415783257</v>
      </c>
      <c r="H26" s="43">
        <f t="shared" si="1"/>
        <v>-775226938</v>
      </c>
      <c r="I26" s="43">
        <v>-527408809</v>
      </c>
      <c r="J26" s="54">
        <f t="shared" si="2"/>
        <v>-194.16955765868352</v>
      </c>
      <c r="K26" s="45">
        <f t="shared" si="3"/>
        <v>-215.67410389390042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28150000</v>
      </c>
      <c r="D28" s="35">
        <v>95800505</v>
      </c>
      <c r="E28" s="36">
        <f t="shared" si="0"/>
        <v>67650505</v>
      </c>
      <c r="F28" s="34">
        <v>18150000</v>
      </c>
      <c r="G28" s="35">
        <v>-53625000</v>
      </c>
      <c r="H28" s="36">
        <f t="shared" si="1"/>
        <v>-71775000</v>
      </c>
      <c r="I28" s="36">
        <v>-88000000</v>
      </c>
      <c r="J28" s="37">
        <f t="shared" si="2"/>
        <v>240.32150976909415</v>
      </c>
      <c r="K28" s="38">
        <f t="shared" si="3"/>
        <v>-395.45454545454544</v>
      </c>
      <c r="L28" s="39">
        <f aca="true" t="shared" si="6" ref="L28:L33">IF($E$33=0,0,($E28/$E$33)*100)</f>
        <v>-324.0857950495773</v>
      </c>
      <c r="M28" s="38">
        <f aca="true" t="shared" si="7" ref="M28:M33">IF($H$33=0,0,($H28/$H$33)*100)</f>
        <v>9.25857919555422</v>
      </c>
      <c r="N28" s="86"/>
      <c r="O28" s="91"/>
    </row>
    <row r="29" spans="1:15" ht="12.75">
      <c r="A29" s="15"/>
      <c r="B29" s="33" t="s">
        <v>34</v>
      </c>
      <c r="C29" s="34">
        <v>48855000</v>
      </c>
      <c r="D29" s="35">
        <v>51450000</v>
      </c>
      <c r="E29" s="36">
        <f t="shared" si="0"/>
        <v>2595000</v>
      </c>
      <c r="F29" s="34">
        <v>77457500</v>
      </c>
      <c r="G29" s="35">
        <v>-114200000</v>
      </c>
      <c r="H29" s="36">
        <f t="shared" si="1"/>
        <v>-191657500</v>
      </c>
      <c r="I29" s="36">
        <v>-134901209</v>
      </c>
      <c r="J29" s="37">
        <f t="shared" si="2"/>
        <v>5.311636475284004</v>
      </c>
      <c r="K29" s="38">
        <f t="shared" si="3"/>
        <v>-247.43569053997354</v>
      </c>
      <c r="L29" s="39">
        <f t="shared" si="6"/>
        <v>-12.431579603931311</v>
      </c>
      <c r="M29" s="38">
        <f t="shared" si="7"/>
        <v>24.72276060148983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103078906</v>
      </c>
      <c r="D31" s="35">
        <v>57257395</v>
      </c>
      <c r="E31" s="36">
        <f t="shared" si="0"/>
        <v>-45821511</v>
      </c>
      <c r="F31" s="34">
        <v>107928853</v>
      </c>
      <c r="G31" s="35">
        <v>-66127757</v>
      </c>
      <c r="H31" s="36">
        <f t="shared" si="1"/>
        <v>-174056610</v>
      </c>
      <c r="I31" s="36">
        <v>-91197500</v>
      </c>
      <c r="J31" s="37">
        <f t="shared" si="2"/>
        <v>-44.4528495480928</v>
      </c>
      <c r="K31" s="38">
        <f t="shared" si="3"/>
        <v>-161.26976722341337</v>
      </c>
      <c r="L31" s="39">
        <f t="shared" si="6"/>
        <v>219.51204684736578</v>
      </c>
      <c r="M31" s="38">
        <f t="shared" si="7"/>
        <v>22.452342851894038</v>
      </c>
      <c r="N31" s="86"/>
      <c r="O31" s="91"/>
    </row>
    <row r="32" spans="1:15" ht="12.75">
      <c r="A32" s="15"/>
      <c r="B32" s="33" t="s">
        <v>30</v>
      </c>
      <c r="C32" s="34">
        <v>177937952</v>
      </c>
      <c r="D32" s="35">
        <v>132639700</v>
      </c>
      <c r="E32" s="36">
        <f t="shared" si="0"/>
        <v>-45298252</v>
      </c>
      <c r="F32" s="34">
        <v>155907328</v>
      </c>
      <c r="G32" s="35">
        <v>-181830500</v>
      </c>
      <c r="H32" s="36">
        <f t="shared" si="1"/>
        <v>-337737828</v>
      </c>
      <c r="I32" s="36">
        <v>-213310100</v>
      </c>
      <c r="J32" s="37">
        <f t="shared" si="2"/>
        <v>-25.45733020463223</v>
      </c>
      <c r="K32" s="38">
        <f t="shared" si="3"/>
        <v>-216.6272954148762</v>
      </c>
      <c r="L32" s="39">
        <f t="shared" si="6"/>
        <v>217.00532780614287</v>
      </c>
      <c r="M32" s="38">
        <f t="shared" si="7"/>
        <v>43.56631735106192</v>
      </c>
      <c r="N32" s="86"/>
      <c r="O32" s="91"/>
    </row>
    <row r="33" spans="1:15" ht="13.5" thickBot="1">
      <c r="A33" s="15"/>
      <c r="B33" s="77" t="s">
        <v>37</v>
      </c>
      <c r="C33" s="78">
        <v>358021858</v>
      </c>
      <c r="D33" s="79">
        <v>337147600</v>
      </c>
      <c r="E33" s="80">
        <f t="shared" si="0"/>
        <v>-20874258</v>
      </c>
      <c r="F33" s="78">
        <v>359443681</v>
      </c>
      <c r="G33" s="79">
        <v>-415783257</v>
      </c>
      <c r="H33" s="80">
        <f t="shared" si="1"/>
        <v>-775226938</v>
      </c>
      <c r="I33" s="80">
        <v>-527408809</v>
      </c>
      <c r="J33" s="81">
        <f t="shared" si="2"/>
        <v>-5.83044234131649</v>
      </c>
      <c r="K33" s="82">
        <f t="shared" si="3"/>
        <v>-215.67410389390042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102427917</v>
      </c>
      <c r="D8" s="35">
        <v>106009047</v>
      </c>
      <c r="E8" s="36">
        <f>$D8-$C8</f>
        <v>3581130</v>
      </c>
      <c r="F8" s="34">
        <v>113854720</v>
      </c>
      <c r="G8" s="35">
        <v>112369590</v>
      </c>
      <c r="H8" s="36">
        <f>$G8-$F8</f>
        <v>-1485130</v>
      </c>
      <c r="I8" s="36">
        <v>119111765</v>
      </c>
      <c r="J8" s="37">
        <f>IF($C8=0,0,($E8/$C8)*100)</f>
        <v>3.4962440952499305</v>
      </c>
      <c r="K8" s="38">
        <f>IF($F8=0,0,($H8/$F8)*100)</f>
        <v>-1.304407933197675</v>
      </c>
      <c r="L8" s="39">
        <f>IF($E$11=0,0,($E8/$E$11)*100)</f>
        <v>11.435186051482589</v>
      </c>
      <c r="M8" s="38">
        <f>IF($H$11=0,0,($H8/$H$11)*100)</f>
        <v>-8.522897644023931</v>
      </c>
      <c r="N8" s="86"/>
      <c r="O8" s="91"/>
    </row>
    <row r="9" spans="1:15" ht="12.75">
      <c r="A9" s="2"/>
      <c r="B9" s="33" t="s">
        <v>16</v>
      </c>
      <c r="C9" s="34">
        <v>247694303</v>
      </c>
      <c r="D9" s="35">
        <v>226145307</v>
      </c>
      <c r="E9" s="36">
        <f>$D9-$C9</f>
        <v>-21548996</v>
      </c>
      <c r="F9" s="34">
        <v>276390599</v>
      </c>
      <c r="G9" s="35">
        <v>239714025</v>
      </c>
      <c r="H9" s="36">
        <f>$G9-$F9</f>
        <v>-36676574</v>
      </c>
      <c r="I9" s="36">
        <v>254096867</v>
      </c>
      <c r="J9" s="37">
        <f>IF($C9=0,0,($E9/$C9)*100)</f>
        <v>-8.699835135085848</v>
      </c>
      <c r="K9" s="38">
        <f>IF($F9=0,0,($H9/$F9)*100)</f>
        <v>-13.269834116174117</v>
      </c>
      <c r="L9" s="39">
        <f>IF($E$11=0,0,($E9/$E$11)*100)</f>
        <v>-68.8097830803836</v>
      </c>
      <c r="M9" s="38">
        <f>IF($H$11=0,0,($H9/$H$11)*100)</f>
        <v>-210.48035265294578</v>
      </c>
      <c r="N9" s="86"/>
      <c r="O9" s="91"/>
    </row>
    <row r="10" spans="1:15" ht="12.75">
      <c r="A10" s="2"/>
      <c r="B10" s="33" t="s">
        <v>17</v>
      </c>
      <c r="C10" s="34">
        <v>75244277</v>
      </c>
      <c r="D10" s="35">
        <v>124528905</v>
      </c>
      <c r="E10" s="36">
        <f aca="true" t="shared" si="0" ref="E10:E33">$D10-$C10</f>
        <v>49284628</v>
      </c>
      <c r="F10" s="34">
        <v>76798625</v>
      </c>
      <c r="G10" s="35">
        <v>132385506</v>
      </c>
      <c r="H10" s="36">
        <f aca="true" t="shared" si="1" ref="H10:H33">$G10-$F10</f>
        <v>55586881</v>
      </c>
      <c r="I10" s="36">
        <v>145249016</v>
      </c>
      <c r="J10" s="37">
        <f aca="true" t="shared" si="2" ref="J10:J33">IF($C10=0,0,($E10/$C10)*100)</f>
        <v>65.49950370311885</v>
      </c>
      <c r="K10" s="38">
        <f aca="true" t="shared" si="3" ref="K10:K33">IF($F10=0,0,($H10/$F10)*100)</f>
        <v>72.38004716881325</v>
      </c>
      <c r="L10" s="39">
        <f>IF($E$11=0,0,($E10/$E$11)*100)</f>
        <v>157.374597028901</v>
      </c>
      <c r="M10" s="38">
        <f>IF($H$11=0,0,($H10/$H$11)*100)</f>
        <v>319.0032502969697</v>
      </c>
      <c r="N10" s="86"/>
      <c r="O10" s="91"/>
    </row>
    <row r="11" spans="1:15" ht="12.75">
      <c r="A11" s="15"/>
      <c r="B11" s="40" t="s">
        <v>18</v>
      </c>
      <c r="C11" s="41">
        <v>425366497</v>
      </c>
      <c r="D11" s="42">
        <v>456683259</v>
      </c>
      <c r="E11" s="43">
        <f t="shared" si="0"/>
        <v>31316762</v>
      </c>
      <c r="F11" s="41">
        <v>467043944</v>
      </c>
      <c r="G11" s="42">
        <v>484469121</v>
      </c>
      <c r="H11" s="43">
        <f t="shared" si="1"/>
        <v>17425177</v>
      </c>
      <c r="I11" s="43">
        <v>518457648</v>
      </c>
      <c r="J11" s="44">
        <f t="shared" si="2"/>
        <v>7.362301032373031</v>
      </c>
      <c r="K11" s="45">
        <f t="shared" si="3"/>
        <v>3.7309502079744346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120680140</v>
      </c>
      <c r="D13" s="35">
        <v>134023204</v>
      </c>
      <c r="E13" s="36">
        <f t="shared" si="0"/>
        <v>13343064</v>
      </c>
      <c r="F13" s="34">
        <v>126231422</v>
      </c>
      <c r="G13" s="35">
        <v>141375550</v>
      </c>
      <c r="H13" s="36">
        <f t="shared" si="1"/>
        <v>15144128</v>
      </c>
      <c r="I13" s="36">
        <v>149858082</v>
      </c>
      <c r="J13" s="37">
        <f t="shared" si="2"/>
        <v>11.056553298662067</v>
      </c>
      <c r="K13" s="38">
        <f t="shared" si="3"/>
        <v>11.997114315958509</v>
      </c>
      <c r="L13" s="39">
        <f aca="true" t="shared" si="4" ref="L13:L18">IF($E$18=0,0,($E13/$E$18)*100)</f>
        <v>24.683037776816867</v>
      </c>
      <c r="M13" s="38">
        <f aca="true" t="shared" si="5" ref="M13:M18">IF($H$18=0,0,($H13/$H$18)*100)</f>
        <v>41.82073642038123</v>
      </c>
      <c r="N13" s="86"/>
      <c r="O13" s="91"/>
    </row>
    <row r="14" spans="1:15" ht="12.75">
      <c r="A14" s="2"/>
      <c r="B14" s="33" t="s">
        <v>21</v>
      </c>
      <c r="C14" s="34">
        <v>1786700</v>
      </c>
      <c r="D14" s="35">
        <v>0</v>
      </c>
      <c r="E14" s="36">
        <f t="shared" si="0"/>
        <v>-1786700</v>
      </c>
      <c r="F14" s="34">
        <v>1868888</v>
      </c>
      <c r="G14" s="35">
        <v>0</v>
      </c>
      <c r="H14" s="36">
        <f t="shared" si="1"/>
        <v>-1868888</v>
      </c>
      <c r="I14" s="36">
        <v>0</v>
      </c>
      <c r="J14" s="37">
        <f t="shared" si="2"/>
        <v>-100</v>
      </c>
      <c r="K14" s="38">
        <f t="shared" si="3"/>
        <v>-100</v>
      </c>
      <c r="L14" s="39">
        <f t="shared" si="4"/>
        <v>-3.3051766517674426</v>
      </c>
      <c r="M14" s="38">
        <f t="shared" si="5"/>
        <v>-5.160962218967869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131850000</v>
      </c>
      <c r="D16" s="35">
        <v>136285148</v>
      </c>
      <c r="E16" s="36">
        <f t="shared" si="0"/>
        <v>4435148</v>
      </c>
      <c r="F16" s="34">
        <v>166008045</v>
      </c>
      <c r="G16" s="35">
        <v>144462257</v>
      </c>
      <c r="H16" s="36">
        <f t="shared" si="1"/>
        <v>-21545788</v>
      </c>
      <c r="I16" s="36">
        <v>153129992</v>
      </c>
      <c r="J16" s="37">
        <f t="shared" si="2"/>
        <v>3.3637830868411074</v>
      </c>
      <c r="K16" s="38">
        <f t="shared" si="3"/>
        <v>-12.97876136063165</v>
      </c>
      <c r="L16" s="39">
        <f t="shared" si="4"/>
        <v>8.204481791421655</v>
      </c>
      <c r="M16" s="38">
        <f t="shared" si="5"/>
        <v>-59.49901644501505</v>
      </c>
      <c r="N16" s="86"/>
      <c r="O16" s="91"/>
    </row>
    <row r="17" spans="1:15" ht="12.75">
      <c r="A17" s="2"/>
      <c r="B17" s="33" t="s">
        <v>23</v>
      </c>
      <c r="C17" s="34">
        <v>170050963</v>
      </c>
      <c r="D17" s="35">
        <v>208117076</v>
      </c>
      <c r="E17" s="36">
        <f t="shared" si="0"/>
        <v>38066113</v>
      </c>
      <c r="F17" s="34">
        <v>175514336</v>
      </c>
      <c r="G17" s="35">
        <v>219996891</v>
      </c>
      <c r="H17" s="36">
        <f t="shared" si="1"/>
        <v>44482555</v>
      </c>
      <c r="I17" s="36">
        <v>234621645</v>
      </c>
      <c r="J17" s="53">
        <f t="shared" si="2"/>
        <v>22.385120512372517</v>
      </c>
      <c r="K17" s="38">
        <f t="shared" si="3"/>
        <v>25.34411491036265</v>
      </c>
      <c r="L17" s="39">
        <f t="shared" si="4"/>
        <v>70.41765708352892</v>
      </c>
      <c r="M17" s="38">
        <f t="shared" si="5"/>
        <v>122.83924224360167</v>
      </c>
      <c r="N17" s="86"/>
      <c r="O17" s="91"/>
    </row>
    <row r="18" spans="1:15" ht="12.75">
      <c r="A18" s="2"/>
      <c r="B18" s="40" t="s">
        <v>24</v>
      </c>
      <c r="C18" s="41">
        <v>424367803</v>
      </c>
      <c r="D18" s="42">
        <v>478425428</v>
      </c>
      <c r="E18" s="43">
        <f t="shared" si="0"/>
        <v>54057625</v>
      </c>
      <c r="F18" s="41">
        <v>469622691</v>
      </c>
      <c r="G18" s="42">
        <v>505834698</v>
      </c>
      <c r="H18" s="43">
        <f t="shared" si="1"/>
        <v>36212007</v>
      </c>
      <c r="I18" s="43">
        <v>537609719</v>
      </c>
      <c r="J18" s="54">
        <f t="shared" si="2"/>
        <v>12.73838981606246</v>
      </c>
      <c r="K18" s="45">
        <f t="shared" si="3"/>
        <v>7.710872514037019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998694</v>
      </c>
      <c r="D19" s="58">
        <v>-21742169</v>
      </c>
      <c r="E19" s="59">
        <f t="shared" si="0"/>
        <v>-22740863</v>
      </c>
      <c r="F19" s="60">
        <v>-2578747</v>
      </c>
      <c r="G19" s="61">
        <v>-21365577</v>
      </c>
      <c r="H19" s="62">
        <f t="shared" si="1"/>
        <v>-18786830</v>
      </c>
      <c r="I19" s="62">
        <v>-19152071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11166000</v>
      </c>
      <c r="E22" s="36">
        <f t="shared" si="0"/>
        <v>11166000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27.751957251149495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9850000</v>
      </c>
      <c r="E23" s="36">
        <f t="shared" si="0"/>
        <v>9850000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24.481173107990557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18869000</v>
      </c>
      <c r="E24" s="36">
        <f t="shared" si="0"/>
        <v>18869000</v>
      </c>
      <c r="F24" s="34">
        <v>0</v>
      </c>
      <c r="G24" s="35">
        <v>240466797</v>
      </c>
      <c r="H24" s="36">
        <f t="shared" si="1"/>
        <v>240466797</v>
      </c>
      <c r="I24" s="36">
        <v>229687400</v>
      </c>
      <c r="J24" s="37">
        <f t="shared" si="2"/>
        <v>0</v>
      </c>
      <c r="K24" s="38">
        <f t="shared" si="3"/>
        <v>0</v>
      </c>
      <c r="L24" s="39">
        <f>IF($E$26=0,0,($E24/$E$26)*100)</f>
        <v>46.89698024108363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350000</v>
      </c>
      <c r="E25" s="36">
        <f t="shared" si="0"/>
        <v>350000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0.8698893997763142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40235000</v>
      </c>
      <c r="E26" s="43">
        <f t="shared" si="0"/>
        <v>40235000</v>
      </c>
      <c r="F26" s="41">
        <v>0</v>
      </c>
      <c r="G26" s="42">
        <v>240466797</v>
      </c>
      <c r="H26" s="43">
        <f t="shared" si="1"/>
        <v>240466797</v>
      </c>
      <c r="I26" s="43">
        <v>229687400</v>
      </c>
      <c r="J26" s="54">
        <f t="shared" si="2"/>
        <v>0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5806000</v>
      </c>
      <c r="D28" s="35">
        <v>5806000</v>
      </c>
      <c r="E28" s="36">
        <f t="shared" si="0"/>
        <v>0</v>
      </c>
      <c r="F28" s="34">
        <v>130750000</v>
      </c>
      <c r="G28" s="35">
        <v>130750000</v>
      </c>
      <c r="H28" s="36">
        <f t="shared" si="1"/>
        <v>0</v>
      </c>
      <c r="I28" s="36">
        <v>292687400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2750000</v>
      </c>
      <c r="D29" s="35">
        <v>2750000</v>
      </c>
      <c r="E29" s="36">
        <f t="shared" si="0"/>
        <v>0</v>
      </c>
      <c r="F29" s="34">
        <v>59590000</v>
      </c>
      <c r="G29" s="35">
        <v>59590000</v>
      </c>
      <c r="H29" s="36">
        <f t="shared" si="1"/>
        <v>0</v>
      </c>
      <c r="I29" s="36">
        <v>39800000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5283000</v>
      </c>
      <c r="D31" s="35">
        <v>5283000</v>
      </c>
      <c r="E31" s="36">
        <f t="shared" si="0"/>
        <v>0</v>
      </c>
      <c r="F31" s="34">
        <v>28071797</v>
      </c>
      <c r="G31" s="35">
        <v>28071797</v>
      </c>
      <c r="H31" s="36">
        <f t="shared" si="1"/>
        <v>0</v>
      </c>
      <c r="I31" s="36">
        <v>7000000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26396000</v>
      </c>
      <c r="D32" s="35">
        <v>26396000</v>
      </c>
      <c r="E32" s="36">
        <f t="shared" si="0"/>
        <v>0</v>
      </c>
      <c r="F32" s="34">
        <v>22055000</v>
      </c>
      <c r="G32" s="35">
        <v>22055000</v>
      </c>
      <c r="H32" s="36">
        <f t="shared" si="1"/>
        <v>0</v>
      </c>
      <c r="I32" s="36">
        <v>10200000</v>
      </c>
      <c r="J32" s="37">
        <f t="shared" si="2"/>
        <v>0</v>
      </c>
      <c r="K32" s="38">
        <f t="shared" si="3"/>
        <v>0</v>
      </c>
      <c r="L32" s="39">
        <f t="shared" si="6"/>
        <v>0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40235000</v>
      </c>
      <c r="D33" s="79">
        <v>40235000</v>
      </c>
      <c r="E33" s="80">
        <f t="shared" si="0"/>
        <v>0</v>
      </c>
      <c r="F33" s="78">
        <v>240466797</v>
      </c>
      <c r="G33" s="79">
        <v>240466797</v>
      </c>
      <c r="H33" s="80">
        <f t="shared" si="1"/>
        <v>0</v>
      </c>
      <c r="I33" s="80">
        <v>349687400</v>
      </c>
      <c r="J33" s="81">
        <f t="shared" si="2"/>
        <v>0</v>
      </c>
      <c r="K33" s="82">
        <f t="shared" si="3"/>
        <v>0</v>
      </c>
      <c r="L33" s="83">
        <f t="shared" si="6"/>
        <v>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48813995</v>
      </c>
      <c r="D8" s="35">
        <v>57290841</v>
      </c>
      <c r="E8" s="36">
        <f>$D8-$C8</f>
        <v>8476846</v>
      </c>
      <c r="F8" s="34">
        <v>53253877</v>
      </c>
      <c r="G8" s="35">
        <v>62578408</v>
      </c>
      <c r="H8" s="36">
        <f>$G8-$F8</f>
        <v>9324531</v>
      </c>
      <c r="I8" s="36">
        <v>68332921</v>
      </c>
      <c r="J8" s="37">
        <f>IF($C8=0,0,($E8/$C8)*100)</f>
        <v>17.365605908715317</v>
      </c>
      <c r="K8" s="38">
        <f>IF($F8=0,0,($H8/$F8)*100)</f>
        <v>17.509581508966942</v>
      </c>
      <c r="L8" s="39">
        <f>IF($E$11=0,0,($E8/$E$11)*100)</f>
        <v>70.48736114623163</v>
      </c>
      <c r="M8" s="38">
        <f>IF($H$11=0,0,($H8/$H$11)*100)</f>
        <v>76.75065105522432</v>
      </c>
      <c r="N8" s="86"/>
      <c r="O8" s="91"/>
    </row>
    <row r="9" spans="1:15" ht="12.75">
      <c r="A9" s="2"/>
      <c r="B9" s="33" t="s">
        <v>16</v>
      </c>
      <c r="C9" s="34">
        <v>220565269</v>
      </c>
      <c r="D9" s="35">
        <v>222549363</v>
      </c>
      <c r="E9" s="36">
        <f>$D9-$C9</f>
        <v>1984094</v>
      </c>
      <c r="F9" s="34">
        <v>230490706</v>
      </c>
      <c r="G9" s="35">
        <v>232564085</v>
      </c>
      <c r="H9" s="36">
        <f>$G9-$F9</f>
        <v>2073379</v>
      </c>
      <c r="I9" s="36">
        <v>241866648</v>
      </c>
      <c r="J9" s="37">
        <f>IF($C9=0,0,($E9/$C9)*100)</f>
        <v>0.8995496022540158</v>
      </c>
      <c r="K9" s="38">
        <f>IF($F9=0,0,($H9/$F9)*100)</f>
        <v>0.8995499367336747</v>
      </c>
      <c r="L9" s="39">
        <f>IF($E$11=0,0,($E9/$E$11)*100)</f>
        <v>16.498300231721952</v>
      </c>
      <c r="M9" s="38">
        <f>IF($H$11=0,0,($H9/$H$11)*100)</f>
        <v>17.06607958450993</v>
      </c>
      <c r="N9" s="86"/>
      <c r="O9" s="91"/>
    </row>
    <row r="10" spans="1:15" ht="12.75">
      <c r="A10" s="2"/>
      <c r="B10" s="33" t="s">
        <v>17</v>
      </c>
      <c r="C10" s="34">
        <v>73140491</v>
      </c>
      <c r="D10" s="35">
        <v>74705602</v>
      </c>
      <c r="E10" s="36">
        <f aca="true" t="shared" si="0" ref="E10:E33">$D10-$C10</f>
        <v>1565111</v>
      </c>
      <c r="F10" s="34">
        <v>76431810</v>
      </c>
      <c r="G10" s="35">
        <v>77183023</v>
      </c>
      <c r="H10" s="36">
        <f aca="true" t="shared" si="1" ref="H10:H33">$G10-$F10</f>
        <v>751213</v>
      </c>
      <c r="I10" s="36">
        <v>80276240</v>
      </c>
      <c r="J10" s="37">
        <f aca="true" t="shared" si="2" ref="J10:J33">IF($C10=0,0,($E10/$C10)*100)</f>
        <v>2.139869419252326</v>
      </c>
      <c r="K10" s="38">
        <f aca="true" t="shared" si="3" ref="K10:K33">IF($F10=0,0,($H10/$F10)*100)</f>
        <v>0.9828538667342824</v>
      </c>
      <c r="L10" s="39">
        <f>IF($E$11=0,0,($E10/$E$11)*100)</f>
        <v>13.014338622046424</v>
      </c>
      <c r="M10" s="38">
        <f>IF($H$11=0,0,($H10/$H$11)*100)</f>
        <v>6.183269360265758</v>
      </c>
      <c r="N10" s="86"/>
      <c r="O10" s="91"/>
    </row>
    <row r="11" spans="1:15" ht="12.75">
      <c r="A11" s="15"/>
      <c r="B11" s="40" t="s">
        <v>18</v>
      </c>
      <c r="C11" s="41">
        <v>342519755</v>
      </c>
      <c r="D11" s="42">
        <v>354545806</v>
      </c>
      <c r="E11" s="43">
        <f t="shared" si="0"/>
        <v>12026051</v>
      </c>
      <c r="F11" s="41">
        <v>360176393</v>
      </c>
      <c r="G11" s="42">
        <v>372325516</v>
      </c>
      <c r="H11" s="43">
        <f t="shared" si="1"/>
        <v>12149123</v>
      </c>
      <c r="I11" s="43">
        <v>390475809</v>
      </c>
      <c r="J11" s="44">
        <f t="shared" si="2"/>
        <v>3.5110532529722267</v>
      </c>
      <c r="K11" s="45">
        <f t="shared" si="3"/>
        <v>3.3731036336965037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89153349</v>
      </c>
      <c r="D13" s="35">
        <v>97887962</v>
      </c>
      <c r="E13" s="36">
        <f t="shared" si="0"/>
        <v>8734613</v>
      </c>
      <c r="F13" s="34">
        <v>93164229</v>
      </c>
      <c r="G13" s="35">
        <v>98360900</v>
      </c>
      <c r="H13" s="36">
        <f t="shared" si="1"/>
        <v>5196671</v>
      </c>
      <c r="I13" s="36">
        <v>102321035</v>
      </c>
      <c r="J13" s="37">
        <f t="shared" si="2"/>
        <v>9.797290957628524</v>
      </c>
      <c r="K13" s="38">
        <f t="shared" si="3"/>
        <v>5.577968127659813</v>
      </c>
      <c r="L13" s="39">
        <f aca="true" t="shared" si="4" ref="L13:L18">IF($E$18=0,0,($E13/$E$18)*100)</f>
        <v>73.22487412057096</v>
      </c>
      <c r="M13" s="38">
        <f aca="true" t="shared" si="5" ref="M13:M18">IF($H$18=0,0,($H13/$H$18)*100)</f>
        <v>60.51824693497073</v>
      </c>
      <c r="N13" s="86"/>
      <c r="O13" s="91"/>
    </row>
    <row r="14" spans="1:15" ht="12.75">
      <c r="A14" s="2"/>
      <c r="B14" s="33" t="s">
        <v>21</v>
      </c>
      <c r="C14" s="34">
        <v>4730881</v>
      </c>
      <c r="D14" s="35">
        <v>4730881</v>
      </c>
      <c r="E14" s="36">
        <f t="shared" si="0"/>
        <v>0</v>
      </c>
      <c r="F14" s="34">
        <v>4943770</v>
      </c>
      <c r="G14" s="35">
        <v>4943770</v>
      </c>
      <c r="H14" s="36">
        <f t="shared" si="1"/>
        <v>0</v>
      </c>
      <c r="I14" s="36">
        <v>5141521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131281235</v>
      </c>
      <c r="D16" s="35">
        <v>134475097</v>
      </c>
      <c r="E16" s="36">
        <f t="shared" si="0"/>
        <v>3193862</v>
      </c>
      <c r="F16" s="34">
        <v>138992448</v>
      </c>
      <c r="G16" s="35">
        <v>142382726</v>
      </c>
      <c r="H16" s="36">
        <f t="shared" si="1"/>
        <v>3390278</v>
      </c>
      <c r="I16" s="36">
        <v>150758125</v>
      </c>
      <c r="J16" s="37">
        <f t="shared" si="2"/>
        <v>2.432839697158547</v>
      </c>
      <c r="K16" s="38">
        <f t="shared" si="3"/>
        <v>2.4391814438724038</v>
      </c>
      <c r="L16" s="39">
        <f t="shared" si="4"/>
        <v>26.775100729531466</v>
      </c>
      <c r="M16" s="38">
        <f t="shared" si="5"/>
        <v>39.48175306502927</v>
      </c>
      <c r="N16" s="86"/>
      <c r="O16" s="91"/>
    </row>
    <row r="17" spans="1:15" ht="12.75">
      <c r="A17" s="2"/>
      <c r="B17" s="33" t="s">
        <v>23</v>
      </c>
      <c r="C17" s="34">
        <v>116086183</v>
      </c>
      <c r="D17" s="35">
        <v>116086186</v>
      </c>
      <c r="E17" s="36">
        <f t="shared" si="0"/>
        <v>3</v>
      </c>
      <c r="F17" s="34">
        <v>121310064</v>
      </c>
      <c r="G17" s="35">
        <v>121310064</v>
      </c>
      <c r="H17" s="36">
        <f t="shared" si="1"/>
        <v>0</v>
      </c>
      <c r="I17" s="36">
        <v>126162464</v>
      </c>
      <c r="J17" s="53">
        <f t="shared" si="2"/>
        <v>2.5842868827894877E-06</v>
      </c>
      <c r="K17" s="38">
        <f t="shared" si="3"/>
        <v>0</v>
      </c>
      <c r="L17" s="39">
        <f t="shared" si="4"/>
        <v>2.514989758123375E-05</v>
      </c>
      <c r="M17" s="38">
        <f t="shared" si="5"/>
        <v>0</v>
      </c>
      <c r="N17" s="86"/>
      <c r="O17" s="91"/>
    </row>
    <row r="18" spans="1:15" ht="12.75">
      <c r="A18" s="2"/>
      <c r="B18" s="40" t="s">
        <v>24</v>
      </c>
      <c r="C18" s="41">
        <v>341251648</v>
      </c>
      <c r="D18" s="42">
        <v>353180126</v>
      </c>
      <c r="E18" s="43">
        <f t="shared" si="0"/>
        <v>11928478</v>
      </c>
      <c r="F18" s="41">
        <v>358410511</v>
      </c>
      <c r="G18" s="42">
        <v>366997460</v>
      </c>
      <c r="H18" s="43">
        <f t="shared" si="1"/>
        <v>8586949</v>
      </c>
      <c r="I18" s="43">
        <v>384383145</v>
      </c>
      <c r="J18" s="54">
        <f t="shared" si="2"/>
        <v>3.4955078077747483</v>
      </c>
      <c r="K18" s="45">
        <f t="shared" si="3"/>
        <v>2.3958418451628503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1268107</v>
      </c>
      <c r="D19" s="58">
        <v>1365680</v>
      </c>
      <c r="E19" s="59">
        <f t="shared" si="0"/>
        <v>97573</v>
      </c>
      <c r="F19" s="60">
        <v>1765882</v>
      </c>
      <c r="G19" s="61">
        <v>5328056</v>
      </c>
      <c r="H19" s="62">
        <f t="shared" si="1"/>
        <v>3562174</v>
      </c>
      <c r="I19" s="62">
        <v>6092664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11619680</v>
      </c>
      <c r="D22" s="35">
        <v>10655202</v>
      </c>
      <c r="E22" s="36">
        <f t="shared" si="0"/>
        <v>-964478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-8.300383487324952</v>
      </c>
      <c r="K22" s="38">
        <f t="shared" si="3"/>
        <v>0</v>
      </c>
      <c r="L22" s="39">
        <f>IF($E$26=0,0,($E22/$E$26)*100)</f>
        <v>0.914881027798419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119572907</v>
      </c>
      <c r="D23" s="35">
        <v>12620454</v>
      </c>
      <c r="E23" s="36">
        <f t="shared" si="0"/>
        <v>-106952453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-89.44538999959246</v>
      </c>
      <c r="K23" s="38">
        <f t="shared" si="3"/>
        <v>0</v>
      </c>
      <c r="L23" s="39">
        <f>IF($E$26=0,0,($E23/$E$26)*100)</f>
        <v>101.45256825578406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17773421</v>
      </c>
      <c r="D24" s="35">
        <v>20269213</v>
      </c>
      <c r="E24" s="36">
        <f t="shared" si="0"/>
        <v>2495792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14.042271321880015</v>
      </c>
      <c r="K24" s="38">
        <f t="shared" si="3"/>
        <v>0</v>
      </c>
      <c r="L24" s="39">
        <f>IF($E$26=0,0,($E24/$E$26)*100)</f>
        <v>-2.367449283582489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148966008</v>
      </c>
      <c r="D26" s="42">
        <v>43544869</v>
      </c>
      <c r="E26" s="43">
        <f t="shared" si="0"/>
        <v>-105421139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-70.76858701885868</v>
      </c>
      <c r="K26" s="45">
        <f t="shared" si="3"/>
        <v>0</v>
      </c>
      <c r="L26" s="46">
        <f>IF($E$26=0,0,($E26/$E$26)*100)</f>
        <v>100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3000000</v>
      </c>
      <c r="D28" s="35">
        <v>3000000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21700000</v>
      </c>
      <c r="D29" s="35">
        <v>21700000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95639000</v>
      </c>
      <c r="D31" s="35">
        <v>30010700</v>
      </c>
      <c r="E31" s="36">
        <f t="shared" si="0"/>
        <v>-65628300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-68.62085550873599</v>
      </c>
      <c r="K31" s="38">
        <f t="shared" si="3"/>
        <v>0</v>
      </c>
      <c r="L31" s="39">
        <f t="shared" si="6"/>
        <v>93.87030886606078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20465000</v>
      </c>
      <c r="D32" s="35">
        <v>16179500</v>
      </c>
      <c r="E32" s="36">
        <f t="shared" si="0"/>
        <v>-4285500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-20.940630344490593</v>
      </c>
      <c r="K32" s="38">
        <f t="shared" si="3"/>
        <v>0</v>
      </c>
      <c r="L32" s="39">
        <f t="shared" si="6"/>
        <v>6.129691133939223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140804000</v>
      </c>
      <c r="D33" s="79">
        <v>70890200</v>
      </c>
      <c r="E33" s="80">
        <f t="shared" si="0"/>
        <v>-69913800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-49.65327689554274</v>
      </c>
      <c r="K33" s="82">
        <f t="shared" si="3"/>
        <v>0</v>
      </c>
      <c r="L33" s="83">
        <f t="shared" si="6"/>
        <v>100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0</v>
      </c>
      <c r="D8" s="35">
        <v>0</v>
      </c>
      <c r="E8" s="36">
        <f>$D8-$C8</f>
        <v>0</v>
      </c>
      <c r="F8" s="34">
        <v>0</v>
      </c>
      <c r="G8" s="35">
        <v>0</v>
      </c>
      <c r="H8" s="36">
        <f>$G8-$F8</f>
        <v>0</v>
      </c>
      <c r="I8" s="36">
        <v>0</v>
      </c>
      <c r="J8" s="37">
        <f>IF($C8=0,0,($E8/$C8)*100)</f>
        <v>0</v>
      </c>
      <c r="K8" s="38">
        <f>IF($F8=0,0,($H8/$F8)*100)</f>
        <v>0</v>
      </c>
      <c r="L8" s="39">
        <f>IF($E$11=0,0,($E8/$E$11)*100)</f>
        <v>0</v>
      </c>
      <c r="M8" s="38">
        <f>IF($H$11=0,0,($H8/$H$11)*100)</f>
        <v>0</v>
      </c>
      <c r="N8" s="86"/>
      <c r="O8" s="91"/>
    </row>
    <row r="9" spans="1:15" ht="12.75">
      <c r="A9" s="2"/>
      <c r="B9" s="33" t="s">
        <v>16</v>
      </c>
      <c r="C9" s="34">
        <v>0</v>
      </c>
      <c r="D9" s="35">
        <v>0</v>
      </c>
      <c r="E9" s="36">
        <f>$D9-$C9</f>
        <v>0</v>
      </c>
      <c r="F9" s="34">
        <v>0</v>
      </c>
      <c r="G9" s="35">
        <v>0</v>
      </c>
      <c r="H9" s="36">
        <f>$G9-$F9</f>
        <v>0</v>
      </c>
      <c r="I9" s="36">
        <v>0</v>
      </c>
      <c r="J9" s="37">
        <f>IF($C9=0,0,($E9/$C9)*100)</f>
        <v>0</v>
      </c>
      <c r="K9" s="38">
        <f>IF($F9=0,0,($H9/$F9)*100)</f>
        <v>0</v>
      </c>
      <c r="L9" s="39">
        <f>IF($E$11=0,0,($E9/$E$11)*100)</f>
        <v>0</v>
      </c>
      <c r="M9" s="38">
        <f>IF($H$11=0,0,($H9/$H$11)*100)</f>
        <v>0</v>
      </c>
      <c r="N9" s="86"/>
      <c r="O9" s="91"/>
    </row>
    <row r="10" spans="1:15" ht="12.75">
      <c r="A10" s="2"/>
      <c r="B10" s="33" t="s">
        <v>17</v>
      </c>
      <c r="C10" s="34">
        <v>0</v>
      </c>
      <c r="D10" s="35">
        <v>373216858</v>
      </c>
      <c r="E10" s="36">
        <f aca="true" t="shared" si="0" ref="E10:E33">$D10-$C10</f>
        <v>373216858</v>
      </c>
      <c r="F10" s="34">
        <v>0</v>
      </c>
      <c r="G10" s="35">
        <v>0</v>
      </c>
      <c r="H10" s="36">
        <f aca="true" t="shared" si="1" ref="H10:H33">$G10-$F10</f>
        <v>0</v>
      </c>
      <c r="I10" s="36">
        <v>0</v>
      </c>
      <c r="J10" s="37">
        <f aca="true" t="shared" si="2" ref="J10:J33">IF($C10=0,0,($E10/$C10)*100)</f>
        <v>0</v>
      </c>
      <c r="K10" s="38">
        <f aca="true" t="shared" si="3" ref="K10:K33">IF($F10=0,0,($H10/$F10)*100)</f>
        <v>0</v>
      </c>
      <c r="L10" s="39">
        <f>IF($E$11=0,0,($E10/$E$11)*100)</f>
        <v>100</v>
      </c>
      <c r="M10" s="38">
        <f>IF($H$11=0,0,($H10/$H$11)*100)</f>
        <v>0</v>
      </c>
      <c r="N10" s="86"/>
      <c r="O10" s="91"/>
    </row>
    <row r="11" spans="1:15" ht="12.75">
      <c r="A11" s="15"/>
      <c r="B11" s="40" t="s">
        <v>18</v>
      </c>
      <c r="C11" s="41">
        <v>0</v>
      </c>
      <c r="D11" s="42">
        <v>373216858</v>
      </c>
      <c r="E11" s="43">
        <f t="shared" si="0"/>
        <v>373216858</v>
      </c>
      <c r="F11" s="41">
        <v>0</v>
      </c>
      <c r="G11" s="42">
        <v>0</v>
      </c>
      <c r="H11" s="43">
        <f t="shared" si="1"/>
        <v>0</v>
      </c>
      <c r="I11" s="43">
        <v>0</v>
      </c>
      <c r="J11" s="44">
        <f t="shared" si="2"/>
        <v>0</v>
      </c>
      <c r="K11" s="45">
        <f t="shared" si="3"/>
        <v>0</v>
      </c>
      <c r="L11" s="46">
        <f>IF($E$11=0,0,($E11/$E$11)*100)</f>
        <v>100</v>
      </c>
      <c r="M11" s="45">
        <f>IF($H$11=0,0,($H11/$H$11)*100)</f>
        <v>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0</v>
      </c>
      <c r="D13" s="35">
        <v>202412546</v>
      </c>
      <c r="E13" s="36">
        <f t="shared" si="0"/>
        <v>202412546</v>
      </c>
      <c r="F13" s="34">
        <v>0</v>
      </c>
      <c r="G13" s="35">
        <v>0</v>
      </c>
      <c r="H13" s="36">
        <f t="shared" si="1"/>
        <v>0</v>
      </c>
      <c r="I13" s="36">
        <v>0</v>
      </c>
      <c r="J13" s="37">
        <f t="shared" si="2"/>
        <v>0</v>
      </c>
      <c r="K13" s="38">
        <f t="shared" si="3"/>
        <v>0</v>
      </c>
      <c r="L13" s="39">
        <f aca="true" t="shared" si="4" ref="L13:L18">IF($E$18=0,0,($E13/$E$18)*100)</f>
        <v>62.23037907530147</v>
      </c>
      <c r="M13" s="38">
        <f aca="true" t="shared" si="5" ref="M13:M18">IF($H$18=0,0,($H13/$H$18)*100)</f>
        <v>0</v>
      </c>
      <c r="N13" s="86"/>
      <c r="O13" s="91"/>
    </row>
    <row r="14" spans="1:15" ht="12.75">
      <c r="A14" s="2"/>
      <c r="B14" s="33" t="s">
        <v>21</v>
      </c>
      <c r="C14" s="34">
        <v>0</v>
      </c>
      <c r="D14" s="35">
        <v>0</v>
      </c>
      <c r="E14" s="36">
        <f t="shared" si="0"/>
        <v>0</v>
      </c>
      <c r="F14" s="34">
        <v>0</v>
      </c>
      <c r="G14" s="35">
        <v>0</v>
      </c>
      <c r="H14" s="36">
        <f t="shared" si="1"/>
        <v>0</v>
      </c>
      <c r="I14" s="36">
        <v>0</v>
      </c>
      <c r="J14" s="37">
        <f t="shared" si="2"/>
        <v>0</v>
      </c>
      <c r="K14" s="38">
        <f t="shared" si="3"/>
        <v>0</v>
      </c>
      <c r="L14" s="39">
        <f t="shared" si="4"/>
        <v>0</v>
      </c>
      <c r="M14" s="38">
        <f t="shared" si="5"/>
        <v>0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0</v>
      </c>
      <c r="D16" s="35">
        <v>0</v>
      </c>
      <c r="E16" s="36">
        <f t="shared" si="0"/>
        <v>0</v>
      </c>
      <c r="F16" s="34">
        <v>0</v>
      </c>
      <c r="G16" s="35">
        <v>0</v>
      </c>
      <c r="H16" s="36">
        <f t="shared" si="1"/>
        <v>0</v>
      </c>
      <c r="I16" s="36">
        <v>0</v>
      </c>
      <c r="J16" s="37">
        <f t="shared" si="2"/>
        <v>0</v>
      </c>
      <c r="K16" s="38">
        <f t="shared" si="3"/>
        <v>0</v>
      </c>
      <c r="L16" s="39">
        <f t="shared" si="4"/>
        <v>0</v>
      </c>
      <c r="M16" s="38">
        <f t="shared" si="5"/>
        <v>0</v>
      </c>
      <c r="N16" s="86"/>
      <c r="O16" s="91"/>
    </row>
    <row r="17" spans="1:15" ht="12.75">
      <c r="A17" s="2"/>
      <c r="B17" s="33" t="s">
        <v>23</v>
      </c>
      <c r="C17" s="34">
        <v>0</v>
      </c>
      <c r="D17" s="35">
        <v>122850692</v>
      </c>
      <c r="E17" s="36">
        <f t="shared" si="0"/>
        <v>122850692</v>
      </c>
      <c r="F17" s="34">
        <v>0</v>
      </c>
      <c r="G17" s="35">
        <v>0</v>
      </c>
      <c r="H17" s="36">
        <f t="shared" si="1"/>
        <v>0</v>
      </c>
      <c r="I17" s="36">
        <v>0</v>
      </c>
      <c r="J17" s="53">
        <f t="shared" si="2"/>
        <v>0</v>
      </c>
      <c r="K17" s="38">
        <f t="shared" si="3"/>
        <v>0</v>
      </c>
      <c r="L17" s="39">
        <f t="shared" si="4"/>
        <v>37.769620924698536</v>
      </c>
      <c r="M17" s="38">
        <f t="shared" si="5"/>
        <v>0</v>
      </c>
      <c r="N17" s="86"/>
      <c r="O17" s="91"/>
    </row>
    <row r="18" spans="1:15" ht="12.75">
      <c r="A18" s="2"/>
      <c r="B18" s="40" t="s">
        <v>24</v>
      </c>
      <c r="C18" s="41">
        <v>0</v>
      </c>
      <c r="D18" s="42">
        <v>325263238</v>
      </c>
      <c r="E18" s="43">
        <f t="shared" si="0"/>
        <v>325263238</v>
      </c>
      <c r="F18" s="41">
        <v>0</v>
      </c>
      <c r="G18" s="42">
        <v>0</v>
      </c>
      <c r="H18" s="43">
        <f t="shared" si="1"/>
        <v>0</v>
      </c>
      <c r="I18" s="43">
        <v>0</v>
      </c>
      <c r="J18" s="54">
        <f t="shared" si="2"/>
        <v>0</v>
      </c>
      <c r="K18" s="45">
        <f t="shared" si="3"/>
        <v>0</v>
      </c>
      <c r="L18" s="46">
        <f t="shared" si="4"/>
        <v>100</v>
      </c>
      <c r="M18" s="45">
        <f t="shared" si="5"/>
        <v>0</v>
      </c>
      <c r="N18" s="86"/>
      <c r="O18" s="90"/>
    </row>
    <row r="19" spans="1:15" ht="12.75">
      <c r="A19" s="55"/>
      <c r="B19" s="56" t="s">
        <v>25</v>
      </c>
      <c r="C19" s="57">
        <v>0</v>
      </c>
      <c r="D19" s="58">
        <v>47953620</v>
      </c>
      <c r="E19" s="59">
        <f t="shared" si="0"/>
        <v>47953620</v>
      </c>
      <c r="F19" s="60">
        <v>0</v>
      </c>
      <c r="G19" s="61">
        <v>0</v>
      </c>
      <c r="H19" s="62">
        <f t="shared" si="1"/>
        <v>0</v>
      </c>
      <c r="I19" s="62">
        <v>0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0</v>
      </c>
      <c r="D24" s="35">
        <v>0</v>
      </c>
      <c r="E24" s="36">
        <f t="shared" si="0"/>
        <v>0</v>
      </c>
      <c r="F24" s="34">
        <v>0</v>
      </c>
      <c r="G24" s="35">
        <v>0</v>
      </c>
      <c r="H24" s="36">
        <f t="shared" si="1"/>
        <v>0</v>
      </c>
      <c r="I24" s="36">
        <v>0</v>
      </c>
      <c r="J24" s="37">
        <f t="shared" si="2"/>
        <v>0</v>
      </c>
      <c r="K24" s="38">
        <f t="shared" si="3"/>
        <v>0</v>
      </c>
      <c r="L24" s="39">
        <f>IF($E$26=0,0,($E24/$E$26)*100)</f>
        <v>0</v>
      </c>
      <c r="M24" s="38">
        <f>IF($H$26=0,0,($H24/$H$26)*100)</f>
        <v>0</v>
      </c>
      <c r="N24" s="86"/>
      <c r="O24" s="91"/>
    </row>
    <row r="25" spans="1:15" ht="12.75">
      <c r="A25" s="15"/>
      <c r="B25" s="33" t="s">
        <v>30</v>
      </c>
      <c r="C25" s="34">
        <v>0</v>
      </c>
      <c r="D25" s="35">
        <v>0</v>
      </c>
      <c r="E25" s="36">
        <f t="shared" si="0"/>
        <v>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0</v>
      </c>
      <c r="K25" s="38">
        <f t="shared" si="3"/>
        <v>0</v>
      </c>
      <c r="L25" s="39">
        <f>IF($E$26=0,0,($E25/$E$26)*100)</f>
        <v>0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0</v>
      </c>
      <c r="D26" s="42">
        <v>0</v>
      </c>
      <c r="E26" s="43">
        <f t="shared" si="0"/>
        <v>0</v>
      </c>
      <c r="F26" s="41">
        <v>0</v>
      </c>
      <c r="G26" s="42">
        <v>0</v>
      </c>
      <c r="H26" s="43">
        <f t="shared" si="1"/>
        <v>0</v>
      </c>
      <c r="I26" s="43">
        <v>0</v>
      </c>
      <c r="J26" s="54">
        <f t="shared" si="2"/>
        <v>0</v>
      </c>
      <c r="K26" s="45">
        <f t="shared" si="3"/>
        <v>0</v>
      </c>
      <c r="L26" s="46">
        <f>IF($E$26=0,0,($E26/$E$26)*100)</f>
        <v>0</v>
      </c>
      <c r="M26" s="45">
        <f>IF($H$26=0,0,($H26/$H$26)*100)</f>
        <v>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0</v>
      </c>
      <c r="D28" s="35">
        <v>0</v>
      </c>
      <c r="E28" s="36">
        <f t="shared" si="0"/>
        <v>0</v>
      </c>
      <c r="F28" s="34">
        <v>0</v>
      </c>
      <c r="G28" s="35">
        <v>0</v>
      </c>
      <c r="H28" s="36">
        <f t="shared" si="1"/>
        <v>0</v>
      </c>
      <c r="I28" s="36">
        <v>0</v>
      </c>
      <c r="J28" s="37">
        <f t="shared" si="2"/>
        <v>0</v>
      </c>
      <c r="K28" s="38">
        <f t="shared" si="3"/>
        <v>0</v>
      </c>
      <c r="L28" s="39">
        <f aca="true" t="shared" si="6" ref="L28:L33">IF($E$33=0,0,($E28/$E$33)*100)</f>
        <v>0</v>
      </c>
      <c r="M28" s="38">
        <f aca="true" t="shared" si="7" ref="M28:M33">IF($H$33=0,0,($H28/$H$33)*100)</f>
        <v>0</v>
      </c>
      <c r="N28" s="86"/>
      <c r="O28" s="91"/>
    </row>
    <row r="29" spans="1:15" ht="12.75">
      <c r="A29" s="15"/>
      <c r="B29" s="33" t="s">
        <v>34</v>
      </c>
      <c r="C29" s="34">
        <v>0</v>
      </c>
      <c r="D29" s="35">
        <v>0</v>
      </c>
      <c r="E29" s="36">
        <f t="shared" si="0"/>
        <v>0</v>
      </c>
      <c r="F29" s="34">
        <v>0</v>
      </c>
      <c r="G29" s="35">
        <v>0</v>
      </c>
      <c r="H29" s="36">
        <f t="shared" si="1"/>
        <v>0</v>
      </c>
      <c r="I29" s="36">
        <v>0</v>
      </c>
      <c r="J29" s="37">
        <f t="shared" si="2"/>
        <v>0</v>
      </c>
      <c r="K29" s="38">
        <f t="shared" si="3"/>
        <v>0</v>
      </c>
      <c r="L29" s="39">
        <f t="shared" si="6"/>
        <v>0</v>
      </c>
      <c r="M29" s="38">
        <f t="shared" si="7"/>
        <v>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0</v>
      </c>
      <c r="D32" s="35">
        <v>0</v>
      </c>
      <c r="E32" s="36">
        <f t="shared" si="0"/>
        <v>0</v>
      </c>
      <c r="F32" s="34">
        <v>0</v>
      </c>
      <c r="G32" s="35">
        <v>0</v>
      </c>
      <c r="H32" s="36">
        <f t="shared" si="1"/>
        <v>0</v>
      </c>
      <c r="I32" s="36">
        <v>0</v>
      </c>
      <c r="J32" s="37">
        <f t="shared" si="2"/>
        <v>0</v>
      </c>
      <c r="K32" s="38">
        <f t="shared" si="3"/>
        <v>0</v>
      </c>
      <c r="L32" s="39">
        <f t="shared" si="6"/>
        <v>0</v>
      </c>
      <c r="M32" s="38">
        <f t="shared" si="7"/>
        <v>0</v>
      </c>
      <c r="N32" s="86"/>
      <c r="O32" s="91"/>
    </row>
    <row r="33" spans="1:15" ht="13.5" thickBot="1">
      <c r="A33" s="15"/>
      <c r="B33" s="77" t="s">
        <v>37</v>
      </c>
      <c r="C33" s="78">
        <v>0</v>
      </c>
      <c r="D33" s="79">
        <v>0</v>
      </c>
      <c r="E33" s="80">
        <f t="shared" si="0"/>
        <v>0</v>
      </c>
      <c r="F33" s="78">
        <v>0</v>
      </c>
      <c r="G33" s="79">
        <v>0</v>
      </c>
      <c r="H33" s="80">
        <f t="shared" si="1"/>
        <v>0</v>
      </c>
      <c r="I33" s="80">
        <v>0</v>
      </c>
      <c r="J33" s="81">
        <f t="shared" si="2"/>
        <v>0</v>
      </c>
      <c r="K33" s="82">
        <f t="shared" si="3"/>
        <v>0</v>
      </c>
      <c r="L33" s="83">
        <f t="shared" si="6"/>
        <v>0</v>
      </c>
      <c r="M33" s="82">
        <f t="shared" si="7"/>
        <v>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87" customWidth="1"/>
    <col min="2" max="2" width="23.28125" style="87" customWidth="1"/>
    <col min="3" max="9" width="9.7109375" style="87" customWidth="1"/>
    <col min="10" max="13" width="6.7109375" style="87" customWidth="1"/>
    <col min="14" max="14" width="12.140625" style="87" customWidth="1"/>
    <col min="15" max="15" width="9.8515625" style="87" bestFit="1" customWidth="1"/>
    <col min="16" max="16384" width="9.140625" style="87" customWidth="1"/>
  </cols>
  <sheetData>
    <row r="1" spans="1:14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15.75" customHeight="1">
      <c r="A2" s="93"/>
      <c r="B2" s="95" t="s">
        <v>49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6.5" customHeight="1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2.75">
      <c r="A4" s="94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31.5" customHeight="1">
      <c r="A5" s="2"/>
      <c r="B5" s="3"/>
      <c r="C5" s="4" t="s">
        <v>3</v>
      </c>
      <c r="D5" s="5"/>
      <c r="E5" s="6"/>
      <c r="F5" s="7" t="s">
        <v>4</v>
      </c>
      <c r="G5" s="8"/>
      <c r="H5" s="9"/>
      <c r="I5" s="10" t="s">
        <v>5</v>
      </c>
      <c r="J5" s="11" t="s">
        <v>6</v>
      </c>
      <c r="K5" s="12"/>
      <c r="L5" s="13" t="s">
        <v>7</v>
      </c>
      <c r="M5" s="14"/>
      <c r="N5" s="86"/>
    </row>
    <row r="6" spans="1:14" ht="38.25">
      <c r="A6" s="15"/>
      <c r="B6" s="16" t="s">
        <v>8</v>
      </c>
      <c r="C6" s="17" t="s">
        <v>9</v>
      </c>
      <c r="D6" s="18" t="s">
        <v>10</v>
      </c>
      <c r="E6" s="19" t="s">
        <v>2</v>
      </c>
      <c r="F6" s="20" t="s">
        <v>11</v>
      </c>
      <c r="G6" s="21" t="s">
        <v>12</v>
      </c>
      <c r="H6" s="22" t="s">
        <v>2</v>
      </c>
      <c r="I6" s="23" t="s">
        <v>13</v>
      </c>
      <c r="J6" s="24" t="s">
        <v>3</v>
      </c>
      <c r="K6" s="25" t="s">
        <v>4</v>
      </c>
      <c r="L6" s="26" t="s">
        <v>3</v>
      </c>
      <c r="M6" s="25" t="s">
        <v>4</v>
      </c>
      <c r="N6" s="86"/>
    </row>
    <row r="7" spans="1:15" ht="12.75">
      <c r="A7" s="27"/>
      <c r="B7" s="28" t="s">
        <v>14</v>
      </c>
      <c r="C7" s="29"/>
      <c r="D7" s="30"/>
      <c r="E7" s="31"/>
      <c r="F7" s="29"/>
      <c r="G7" s="30"/>
      <c r="H7" s="31"/>
      <c r="I7" s="32"/>
      <c r="J7" s="32"/>
      <c r="K7" s="88"/>
      <c r="L7" s="89"/>
      <c r="M7" s="88"/>
      <c r="N7" s="86"/>
      <c r="O7" s="90"/>
    </row>
    <row r="8" spans="1:15" ht="12.75">
      <c r="A8" s="2"/>
      <c r="B8" s="33" t="s">
        <v>15</v>
      </c>
      <c r="C8" s="34">
        <v>23929418</v>
      </c>
      <c r="D8" s="35">
        <v>31684909</v>
      </c>
      <c r="E8" s="36">
        <f>$D8-$C8</f>
        <v>7755491</v>
      </c>
      <c r="F8" s="34">
        <v>25604478</v>
      </c>
      <c r="G8" s="35">
        <v>31854380</v>
      </c>
      <c r="H8" s="36">
        <f>$G8-$F8</f>
        <v>6249902</v>
      </c>
      <c r="I8" s="36">
        <v>32884309</v>
      </c>
      <c r="J8" s="37">
        <f>IF($C8=0,0,($E8/$C8)*100)</f>
        <v>32.40986053233723</v>
      </c>
      <c r="K8" s="38">
        <f>IF($F8=0,0,($H8/$F8)*100)</f>
        <v>24.409409947744297</v>
      </c>
      <c r="L8" s="39">
        <f>IF($E$11=0,0,($E8/$E$11)*100)</f>
        <v>-3.829621102561614</v>
      </c>
      <c r="M8" s="38">
        <f>IF($H$11=0,0,($H8/$H$11)*100)</f>
        <v>-2.813898622404389</v>
      </c>
      <c r="N8" s="86"/>
      <c r="O8" s="91"/>
    </row>
    <row r="9" spans="1:15" ht="12.75">
      <c r="A9" s="2"/>
      <c r="B9" s="33" t="s">
        <v>16</v>
      </c>
      <c r="C9" s="34">
        <v>172076919</v>
      </c>
      <c r="D9" s="35">
        <v>44707631</v>
      </c>
      <c r="E9" s="36">
        <f>$D9-$C9</f>
        <v>-127369288</v>
      </c>
      <c r="F9" s="34">
        <v>187039662</v>
      </c>
      <c r="G9" s="35">
        <v>47065923</v>
      </c>
      <c r="H9" s="36">
        <f>$G9-$F9</f>
        <v>-139973739</v>
      </c>
      <c r="I9" s="36">
        <v>50709606</v>
      </c>
      <c r="J9" s="37">
        <f>IF($C9=0,0,($E9/$C9)*100)</f>
        <v>-74.01881015779925</v>
      </c>
      <c r="K9" s="38">
        <f>IF($F9=0,0,($H9/$F9)*100)</f>
        <v>-74.83639432581951</v>
      </c>
      <c r="L9" s="39">
        <f>IF($E$11=0,0,($E9/$E$11)*100)</f>
        <v>62.89429168869485</v>
      </c>
      <c r="M9" s="38">
        <f>IF($H$11=0,0,($H9/$H$11)*100)</f>
        <v>63.02049397652819</v>
      </c>
      <c r="N9" s="86"/>
      <c r="O9" s="91"/>
    </row>
    <row r="10" spans="1:15" ht="12.75">
      <c r="A10" s="2"/>
      <c r="B10" s="33" t="s">
        <v>17</v>
      </c>
      <c r="C10" s="34">
        <v>130887242</v>
      </c>
      <c r="D10" s="35">
        <v>47987767</v>
      </c>
      <c r="E10" s="36">
        <f aca="true" t="shared" si="0" ref="E10:E33">$D10-$C10</f>
        <v>-82899475</v>
      </c>
      <c r="F10" s="34">
        <v>140061332</v>
      </c>
      <c r="G10" s="35">
        <v>51676883</v>
      </c>
      <c r="H10" s="36">
        <f aca="true" t="shared" si="1" ref="H10:H33">$G10-$F10</f>
        <v>-88384449</v>
      </c>
      <c r="I10" s="36">
        <v>55279075</v>
      </c>
      <c r="J10" s="37">
        <f aca="true" t="shared" si="2" ref="J10:J33">IF($C10=0,0,($E10/$C10)*100)</f>
        <v>-63.336558806854526</v>
      </c>
      <c r="K10" s="38">
        <f aca="true" t="shared" si="3" ref="K10:K33">IF($F10=0,0,($H10/$F10)*100)</f>
        <v>-63.10410427911681</v>
      </c>
      <c r="L10" s="39">
        <f>IF($E$11=0,0,($E10/$E$11)*100)</f>
        <v>40.93532941386676</v>
      </c>
      <c r="M10" s="38">
        <f>IF($H$11=0,0,($H10/$H$11)*100)</f>
        <v>39.7934046458762</v>
      </c>
      <c r="N10" s="86"/>
      <c r="O10" s="91"/>
    </row>
    <row r="11" spans="1:15" ht="12.75">
      <c r="A11" s="15"/>
      <c r="B11" s="40" t="s">
        <v>18</v>
      </c>
      <c r="C11" s="41">
        <v>326893579</v>
      </c>
      <c r="D11" s="42">
        <v>124380307</v>
      </c>
      <c r="E11" s="43">
        <f t="shared" si="0"/>
        <v>-202513272</v>
      </c>
      <c r="F11" s="41">
        <v>352705472</v>
      </c>
      <c r="G11" s="42">
        <v>130597186</v>
      </c>
      <c r="H11" s="43">
        <f t="shared" si="1"/>
        <v>-222108286</v>
      </c>
      <c r="I11" s="43">
        <v>138872990</v>
      </c>
      <c r="J11" s="44">
        <f t="shared" si="2"/>
        <v>-61.95082589860231</v>
      </c>
      <c r="K11" s="45">
        <f t="shared" si="3"/>
        <v>-62.9727360736836</v>
      </c>
      <c r="L11" s="46">
        <f>IF($E$11=0,0,($E11/$E$11)*100)</f>
        <v>100</v>
      </c>
      <c r="M11" s="45">
        <f>IF($H$11=0,0,($H11/$H$11)*100)</f>
        <v>100</v>
      </c>
      <c r="N11" s="86"/>
      <c r="O11" s="90"/>
    </row>
    <row r="12" spans="1:15" ht="12.75">
      <c r="A12" s="15"/>
      <c r="B12" s="28" t="s">
        <v>19</v>
      </c>
      <c r="C12" s="47"/>
      <c r="D12" s="48"/>
      <c r="E12" s="49"/>
      <c r="F12" s="47"/>
      <c r="G12" s="48"/>
      <c r="H12" s="49"/>
      <c r="I12" s="49"/>
      <c r="J12" s="50"/>
      <c r="K12" s="51"/>
      <c r="L12" s="52"/>
      <c r="M12" s="51"/>
      <c r="N12" s="86"/>
      <c r="O12" s="90"/>
    </row>
    <row r="13" spans="1:15" ht="12.75">
      <c r="A13" s="2"/>
      <c r="B13" s="33" t="s">
        <v>20</v>
      </c>
      <c r="C13" s="34">
        <v>88721706</v>
      </c>
      <c r="D13" s="35">
        <v>55711090</v>
      </c>
      <c r="E13" s="36">
        <f t="shared" si="0"/>
        <v>-33010616</v>
      </c>
      <c r="F13" s="34">
        <v>94080381</v>
      </c>
      <c r="G13" s="35">
        <v>60167983</v>
      </c>
      <c r="H13" s="36">
        <f t="shared" si="1"/>
        <v>-33912398</v>
      </c>
      <c r="I13" s="36">
        <v>63778057</v>
      </c>
      <c r="J13" s="37">
        <f t="shared" si="2"/>
        <v>-37.20692205805871</v>
      </c>
      <c r="K13" s="38">
        <f t="shared" si="3"/>
        <v>-36.04619543366858</v>
      </c>
      <c r="L13" s="39">
        <f aca="true" t="shared" si="4" ref="L13:L18">IF($E$18=0,0,($E13/$E$18)*100)</f>
        <v>31.800566904610616</v>
      </c>
      <c r="M13" s="38">
        <f aca="true" t="shared" si="5" ref="M13:M18">IF($H$18=0,0,($H13/$H$18)*100)</f>
        <v>29.06349206648482</v>
      </c>
      <c r="N13" s="86"/>
      <c r="O13" s="91"/>
    </row>
    <row r="14" spans="1:15" ht="12.75">
      <c r="A14" s="2"/>
      <c r="B14" s="33" t="s">
        <v>21</v>
      </c>
      <c r="C14" s="34">
        <v>19738091</v>
      </c>
      <c r="D14" s="35">
        <v>0</v>
      </c>
      <c r="E14" s="36">
        <f t="shared" si="0"/>
        <v>-19738091</v>
      </c>
      <c r="F14" s="34">
        <v>21119755</v>
      </c>
      <c r="G14" s="35">
        <v>0</v>
      </c>
      <c r="H14" s="36">
        <f t="shared" si="1"/>
        <v>-21119755</v>
      </c>
      <c r="I14" s="36">
        <v>0</v>
      </c>
      <c r="J14" s="37">
        <f t="shared" si="2"/>
        <v>-100</v>
      </c>
      <c r="K14" s="38">
        <f t="shared" si="3"/>
        <v>-100</v>
      </c>
      <c r="L14" s="39">
        <f t="shared" si="4"/>
        <v>19.014564387856097</v>
      </c>
      <c r="M14" s="38">
        <f t="shared" si="5"/>
        <v>18.099983135625003</v>
      </c>
      <c r="N14" s="86"/>
      <c r="O14" s="91"/>
    </row>
    <row r="15" spans="1:15" ht="12.75" hidden="1">
      <c r="A15" s="2"/>
      <c r="B15" s="33"/>
      <c r="C15" s="34">
        <v>0</v>
      </c>
      <c r="D15" s="35">
        <v>0</v>
      </c>
      <c r="E15" s="36">
        <f t="shared" si="0"/>
        <v>0</v>
      </c>
      <c r="F15" s="34">
        <v>0</v>
      </c>
      <c r="G15" s="35">
        <v>0</v>
      </c>
      <c r="H15" s="36">
        <f t="shared" si="1"/>
        <v>0</v>
      </c>
      <c r="I15" s="36">
        <v>0</v>
      </c>
      <c r="J15" s="37">
        <f t="shared" si="2"/>
        <v>0</v>
      </c>
      <c r="K15" s="38">
        <f t="shared" si="3"/>
        <v>0</v>
      </c>
      <c r="L15" s="39">
        <f t="shared" si="4"/>
        <v>0</v>
      </c>
      <c r="M15" s="38">
        <f t="shared" si="5"/>
        <v>0</v>
      </c>
      <c r="N15" s="86"/>
      <c r="O15" s="91"/>
    </row>
    <row r="16" spans="1:15" ht="12.75">
      <c r="A16" s="2"/>
      <c r="B16" s="33" t="s">
        <v>22</v>
      </c>
      <c r="C16" s="34">
        <v>40823360</v>
      </c>
      <c r="D16" s="35">
        <v>24300000</v>
      </c>
      <c r="E16" s="36">
        <f t="shared" si="0"/>
        <v>-16523360</v>
      </c>
      <c r="F16" s="34">
        <v>46946864</v>
      </c>
      <c r="G16" s="35">
        <v>25400000</v>
      </c>
      <c r="H16" s="36">
        <f t="shared" si="1"/>
        <v>-21546864</v>
      </c>
      <c r="I16" s="36">
        <v>27300000</v>
      </c>
      <c r="J16" s="37">
        <f t="shared" si="2"/>
        <v>-40.47525730366143</v>
      </c>
      <c r="K16" s="38">
        <f t="shared" si="3"/>
        <v>-45.896279674825564</v>
      </c>
      <c r="L16" s="39">
        <f t="shared" si="4"/>
        <v>15.917673731655505</v>
      </c>
      <c r="M16" s="38">
        <f t="shared" si="5"/>
        <v>18.466022689449073</v>
      </c>
      <c r="N16" s="86"/>
      <c r="O16" s="91"/>
    </row>
    <row r="17" spans="1:15" ht="12.75">
      <c r="A17" s="2"/>
      <c r="B17" s="33" t="s">
        <v>23</v>
      </c>
      <c r="C17" s="34">
        <v>77117048</v>
      </c>
      <c r="D17" s="35">
        <v>42583997</v>
      </c>
      <c r="E17" s="36">
        <f t="shared" si="0"/>
        <v>-34533051</v>
      </c>
      <c r="F17" s="34">
        <v>82504648</v>
      </c>
      <c r="G17" s="35">
        <v>42399827</v>
      </c>
      <c r="H17" s="36">
        <f t="shared" si="1"/>
        <v>-40104821</v>
      </c>
      <c r="I17" s="36">
        <v>45183512</v>
      </c>
      <c r="J17" s="53">
        <f t="shared" si="2"/>
        <v>-44.78004785660364</v>
      </c>
      <c r="K17" s="38">
        <f t="shared" si="3"/>
        <v>-48.609165631492665</v>
      </c>
      <c r="L17" s="39">
        <f t="shared" si="4"/>
        <v>33.26719497587778</v>
      </c>
      <c r="M17" s="38">
        <f t="shared" si="5"/>
        <v>34.3705021084411</v>
      </c>
      <c r="N17" s="86"/>
      <c r="O17" s="91"/>
    </row>
    <row r="18" spans="1:15" ht="12.75">
      <c r="A18" s="2"/>
      <c r="B18" s="40" t="s">
        <v>24</v>
      </c>
      <c r="C18" s="41">
        <v>226400205</v>
      </c>
      <c r="D18" s="42">
        <v>122595087</v>
      </c>
      <c r="E18" s="43">
        <f t="shared" si="0"/>
        <v>-103805118</v>
      </c>
      <c r="F18" s="41">
        <v>244651648</v>
      </c>
      <c r="G18" s="42">
        <v>127967810</v>
      </c>
      <c r="H18" s="43">
        <f t="shared" si="1"/>
        <v>-116683838</v>
      </c>
      <c r="I18" s="43">
        <v>136261569</v>
      </c>
      <c r="J18" s="54">
        <f t="shared" si="2"/>
        <v>-45.85027562143771</v>
      </c>
      <c r="K18" s="45">
        <f t="shared" si="3"/>
        <v>-47.69386961170194</v>
      </c>
      <c r="L18" s="46">
        <f t="shared" si="4"/>
        <v>100</v>
      </c>
      <c r="M18" s="45">
        <f t="shared" si="5"/>
        <v>100</v>
      </c>
      <c r="N18" s="86"/>
      <c r="O18" s="90"/>
    </row>
    <row r="19" spans="1:15" ht="12.75">
      <c r="A19" s="55"/>
      <c r="B19" s="56" t="s">
        <v>25</v>
      </c>
      <c r="C19" s="57">
        <v>100493374</v>
      </c>
      <c r="D19" s="58">
        <v>1785220</v>
      </c>
      <c r="E19" s="59">
        <f t="shared" si="0"/>
        <v>-98708154</v>
      </c>
      <c r="F19" s="60">
        <v>108053824</v>
      </c>
      <c r="G19" s="61">
        <v>2629376</v>
      </c>
      <c r="H19" s="62">
        <f t="shared" si="1"/>
        <v>-105424448</v>
      </c>
      <c r="I19" s="62">
        <v>2611421</v>
      </c>
      <c r="J19" s="63"/>
      <c r="K19" s="64"/>
      <c r="L19" s="65"/>
      <c r="M19" s="64"/>
      <c r="N19" s="86"/>
      <c r="O19" s="90"/>
    </row>
    <row r="20" spans="1:15" ht="12.75">
      <c r="A20" s="2"/>
      <c r="B20" s="66"/>
      <c r="C20" s="47"/>
      <c r="D20" s="48"/>
      <c r="E20" s="49"/>
      <c r="F20" s="47"/>
      <c r="G20" s="48"/>
      <c r="H20" s="49"/>
      <c r="I20" s="49"/>
      <c r="J20" s="67"/>
      <c r="K20" s="68"/>
      <c r="L20" s="69"/>
      <c r="M20" s="68"/>
      <c r="N20" s="86"/>
      <c r="O20" s="91"/>
    </row>
    <row r="21" spans="1:15" ht="12.75">
      <c r="A21" s="27"/>
      <c r="B21" s="56" t="s">
        <v>26</v>
      </c>
      <c r="C21" s="70"/>
      <c r="D21" s="71"/>
      <c r="E21" s="72"/>
      <c r="F21" s="70"/>
      <c r="G21" s="71"/>
      <c r="H21" s="72"/>
      <c r="I21" s="72"/>
      <c r="J21" s="73"/>
      <c r="K21" s="51"/>
      <c r="L21" s="52"/>
      <c r="M21" s="51"/>
      <c r="N21" s="86"/>
      <c r="O21" s="90"/>
    </row>
    <row r="22" spans="1:15" ht="12.75">
      <c r="A22" s="2"/>
      <c r="B22" s="33" t="s">
        <v>27</v>
      </c>
      <c r="C22" s="34">
        <v>0</v>
      </c>
      <c r="D22" s="35">
        <v>0</v>
      </c>
      <c r="E22" s="36">
        <f t="shared" si="0"/>
        <v>0</v>
      </c>
      <c r="F22" s="34">
        <v>0</v>
      </c>
      <c r="G22" s="35">
        <v>0</v>
      </c>
      <c r="H22" s="36">
        <f t="shared" si="1"/>
        <v>0</v>
      </c>
      <c r="I22" s="36">
        <v>0</v>
      </c>
      <c r="J22" s="37">
        <f t="shared" si="2"/>
        <v>0</v>
      </c>
      <c r="K22" s="38">
        <f t="shared" si="3"/>
        <v>0</v>
      </c>
      <c r="L22" s="39">
        <f>IF($E$26=0,0,($E22/$E$26)*100)</f>
        <v>0</v>
      </c>
      <c r="M22" s="38">
        <f>IF($H$26=0,0,($H22/$H$26)*100)</f>
        <v>0</v>
      </c>
      <c r="N22" s="86"/>
      <c r="O22" s="91"/>
    </row>
    <row r="23" spans="1:15" ht="12.75">
      <c r="A23" s="15"/>
      <c r="B23" s="33" t="s">
        <v>28</v>
      </c>
      <c r="C23" s="34">
        <v>0</v>
      </c>
      <c r="D23" s="35">
        <v>0</v>
      </c>
      <c r="E23" s="36">
        <f t="shared" si="0"/>
        <v>0</v>
      </c>
      <c r="F23" s="34">
        <v>0</v>
      </c>
      <c r="G23" s="35">
        <v>0</v>
      </c>
      <c r="H23" s="36">
        <f t="shared" si="1"/>
        <v>0</v>
      </c>
      <c r="I23" s="36">
        <v>0</v>
      </c>
      <c r="J23" s="37">
        <f t="shared" si="2"/>
        <v>0</v>
      </c>
      <c r="K23" s="38">
        <f t="shared" si="3"/>
        <v>0</v>
      </c>
      <c r="L23" s="39">
        <f>IF($E$26=0,0,($E23/$E$26)*100)</f>
        <v>0</v>
      </c>
      <c r="M23" s="38">
        <f>IF($H$26=0,0,($H23/$H$26)*100)</f>
        <v>0</v>
      </c>
      <c r="N23" s="86"/>
      <c r="O23" s="91"/>
    </row>
    <row r="24" spans="1:15" ht="12.75">
      <c r="A24" s="15"/>
      <c r="B24" s="33" t="s">
        <v>29</v>
      </c>
      <c r="C24" s="34">
        <v>30751000</v>
      </c>
      <c r="D24" s="35">
        <v>16915000</v>
      </c>
      <c r="E24" s="36">
        <f t="shared" si="0"/>
        <v>-13836000</v>
      </c>
      <c r="F24" s="34">
        <v>30344000</v>
      </c>
      <c r="G24" s="35">
        <v>20344000</v>
      </c>
      <c r="H24" s="36">
        <f t="shared" si="1"/>
        <v>-10000000</v>
      </c>
      <c r="I24" s="36">
        <v>24736000</v>
      </c>
      <c r="J24" s="37">
        <f t="shared" si="2"/>
        <v>-44.99365874280511</v>
      </c>
      <c r="K24" s="38">
        <f t="shared" si="3"/>
        <v>-32.95544423938835</v>
      </c>
      <c r="L24" s="39">
        <f>IF($E$26=0,0,($E24/$E$26)*100)</f>
        <v>96.64710813076279</v>
      </c>
      <c r="M24" s="38">
        <f>IF($H$26=0,0,($H24/$H$26)*100)</f>
        <v>100</v>
      </c>
      <c r="N24" s="86"/>
      <c r="O24" s="91"/>
    </row>
    <row r="25" spans="1:15" ht="12.75">
      <c r="A25" s="15"/>
      <c r="B25" s="33" t="s">
        <v>30</v>
      </c>
      <c r="C25" s="34">
        <v>480000</v>
      </c>
      <c r="D25" s="35">
        <v>0</v>
      </c>
      <c r="E25" s="36">
        <f t="shared" si="0"/>
        <v>-480000</v>
      </c>
      <c r="F25" s="34">
        <v>0</v>
      </c>
      <c r="G25" s="35">
        <v>0</v>
      </c>
      <c r="H25" s="36">
        <f t="shared" si="1"/>
        <v>0</v>
      </c>
      <c r="I25" s="36">
        <v>0</v>
      </c>
      <c r="J25" s="37">
        <f t="shared" si="2"/>
        <v>-100</v>
      </c>
      <c r="K25" s="38">
        <f t="shared" si="3"/>
        <v>0</v>
      </c>
      <c r="L25" s="39">
        <f>IF($E$26=0,0,($E25/$E$26)*100)</f>
        <v>3.352891869237217</v>
      </c>
      <c r="M25" s="38">
        <f>IF($H$26=0,0,($H25/$H$26)*100)</f>
        <v>0</v>
      </c>
      <c r="N25" s="86"/>
      <c r="O25" s="91"/>
    </row>
    <row r="26" spans="1:15" ht="12.75">
      <c r="A26" s="15"/>
      <c r="B26" s="40" t="s">
        <v>31</v>
      </c>
      <c r="C26" s="41">
        <v>31231000</v>
      </c>
      <c r="D26" s="42">
        <v>16915000</v>
      </c>
      <c r="E26" s="43">
        <f t="shared" si="0"/>
        <v>-14316000</v>
      </c>
      <c r="F26" s="41">
        <v>30344000</v>
      </c>
      <c r="G26" s="42">
        <v>20344000</v>
      </c>
      <c r="H26" s="43">
        <f t="shared" si="1"/>
        <v>-10000000</v>
      </c>
      <c r="I26" s="43">
        <v>24736000</v>
      </c>
      <c r="J26" s="54">
        <f t="shared" si="2"/>
        <v>-45.839070154654024</v>
      </c>
      <c r="K26" s="45">
        <f t="shared" si="3"/>
        <v>-32.95544423938835</v>
      </c>
      <c r="L26" s="46">
        <f>IF($E$26=0,0,($E26/$E$26)*100)</f>
        <v>100</v>
      </c>
      <c r="M26" s="45">
        <f>IF($H$26=0,0,($H26/$H$26)*100)</f>
        <v>100</v>
      </c>
      <c r="N26" s="86"/>
      <c r="O26" s="90"/>
    </row>
    <row r="27" spans="1:15" ht="12.75">
      <c r="A27" s="27"/>
      <c r="B27" s="56" t="s">
        <v>32</v>
      </c>
      <c r="C27" s="70"/>
      <c r="D27" s="71"/>
      <c r="E27" s="72"/>
      <c r="F27" s="70"/>
      <c r="G27" s="71"/>
      <c r="H27" s="72"/>
      <c r="I27" s="72"/>
      <c r="J27" s="74"/>
      <c r="K27" s="75"/>
      <c r="L27" s="76"/>
      <c r="M27" s="75"/>
      <c r="N27" s="86"/>
      <c r="O27" s="90"/>
    </row>
    <row r="28" spans="1:15" ht="12.75">
      <c r="A28" s="2"/>
      <c r="B28" s="33" t="s">
        <v>33</v>
      </c>
      <c r="C28" s="34">
        <v>11915000</v>
      </c>
      <c r="D28" s="35">
        <v>15915000</v>
      </c>
      <c r="E28" s="36">
        <f t="shared" si="0"/>
        <v>4000000</v>
      </c>
      <c r="F28" s="34">
        <v>20344000</v>
      </c>
      <c r="G28" s="35">
        <v>15344000</v>
      </c>
      <c r="H28" s="36">
        <f t="shared" si="1"/>
        <v>-5000000</v>
      </c>
      <c r="I28" s="36">
        <v>24736000</v>
      </c>
      <c r="J28" s="37">
        <f t="shared" si="2"/>
        <v>33.571128829206884</v>
      </c>
      <c r="K28" s="38">
        <f t="shared" si="3"/>
        <v>-24.577270939834843</v>
      </c>
      <c r="L28" s="39">
        <f aca="true" t="shared" si="6" ref="L28:L33">IF($E$33=0,0,($E28/$E$33)*100)</f>
        <v>-27.940765576976812</v>
      </c>
      <c r="M28" s="38">
        <f aca="true" t="shared" si="7" ref="M28:M33">IF($H$33=0,0,($H28/$H$33)*100)</f>
        <v>50</v>
      </c>
      <c r="N28" s="86"/>
      <c r="O28" s="91"/>
    </row>
    <row r="29" spans="1:15" ht="12.75">
      <c r="A29" s="15"/>
      <c r="B29" s="33" t="s">
        <v>34</v>
      </c>
      <c r="C29" s="34">
        <v>13836000</v>
      </c>
      <c r="D29" s="35">
        <v>0</v>
      </c>
      <c r="E29" s="36">
        <f t="shared" si="0"/>
        <v>-13836000</v>
      </c>
      <c r="F29" s="34">
        <v>10000000</v>
      </c>
      <c r="G29" s="35">
        <v>0</v>
      </c>
      <c r="H29" s="36">
        <f t="shared" si="1"/>
        <v>-10000000</v>
      </c>
      <c r="I29" s="36">
        <v>0</v>
      </c>
      <c r="J29" s="37">
        <f t="shared" si="2"/>
        <v>-100</v>
      </c>
      <c r="K29" s="38">
        <f t="shared" si="3"/>
        <v>-100</v>
      </c>
      <c r="L29" s="39">
        <f t="shared" si="6"/>
        <v>96.64710813076279</v>
      </c>
      <c r="M29" s="38">
        <f t="shared" si="7"/>
        <v>100</v>
      </c>
      <c r="N29" s="86"/>
      <c r="O29" s="91"/>
    </row>
    <row r="30" spans="1:15" ht="12.75">
      <c r="A30" s="15"/>
      <c r="B30" s="33" t="s">
        <v>35</v>
      </c>
      <c r="C30" s="34">
        <v>0</v>
      </c>
      <c r="D30" s="35">
        <v>0</v>
      </c>
      <c r="E30" s="36">
        <f t="shared" si="0"/>
        <v>0</v>
      </c>
      <c r="F30" s="34">
        <v>0</v>
      </c>
      <c r="G30" s="35">
        <v>0</v>
      </c>
      <c r="H30" s="36">
        <f t="shared" si="1"/>
        <v>0</v>
      </c>
      <c r="I30" s="36">
        <v>0</v>
      </c>
      <c r="J30" s="37">
        <f t="shared" si="2"/>
        <v>0</v>
      </c>
      <c r="K30" s="38">
        <f t="shared" si="3"/>
        <v>0</v>
      </c>
      <c r="L30" s="39">
        <f t="shared" si="6"/>
        <v>0</v>
      </c>
      <c r="M30" s="38">
        <f t="shared" si="7"/>
        <v>0</v>
      </c>
      <c r="N30" s="86"/>
      <c r="O30" s="91"/>
    </row>
    <row r="31" spans="1:15" ht="25.5">
      <c r="A31" s="15"/>
      <c r="B31" s="98" t="s">
        <v>36</v>
      </c>
      <c r="C31" s="34">
        <v>0</v>
      </c>
      <c r="D31" s="35">
        <v>0</v>
      </c>
      <c r="E31" s="36">
        <f t="shared" si="0"/>
        <v>0</v>
      </c>
      <c r="F31" s="34">
        <v>0</v>
      </c>
      <c r="G31" s="35">
        <v>0</v>
      </c>
      <c r="H31" s="36">
        <f t="shared" si="1"/>
        <v>0</v>
      </c>
      <c r="I31" s="36">
        <v>0</v>
      </c>
      <c r="J31" s="37">
        <f t="shared" si="2"/>
        <v>0</v>
      </c>
      <c r="K31" s="38">
        <f t="shared" si="3"/>
        <v>0</v>
      </c>
      <c r="L31" s="39">
        <f t="shared" si="6"/>
        <v>0</v>
      </c>
      <c r="M31" s="38">
        <f t="shared" si="7"/>
        <v>0</v>
      </c>
      <c r="N31" s="86"/>
      <c r="O31" s="91"/>
    </row>
    <row r="32" spans="1:15" ht="12.75">
      <c r="A32" s="15"/>
      <c r="B32" s="33" t="s">
        <v>30</v>
      </c>
      <c r="C32" s="34">
        <v>5480000</v>
      </c>
      <c r="D32" s="35">
        <v>1000000</v>
      </c>
      <c r="E32" s="36">
        <f t="shared" si="0"/>
        <v>-4480000</v>
      </c>
      <c r="F32" s="34">
        <v>0</v>
      </c>
      <c r="G32" s="35">
        <v>5000000</v>
      </c>
      <c r="H32" s="36">
        <f t="shared" si="1"/>
        <v>5000000</v>
      </c>
      <c r="I32" s="36">
        <v>0</v>
      </c>
      <c r="J32" s="37">
        <f t="shared" si="2"/>
        <v>-81.75182481751825</v>
      </c>
      <c r="K32" s="38">
        <f t="shared" si="3"/>
        <v>0</v>
      </c>
      <c r="L32" s="39">
        <f t="shared" si="6"/>
        <v>31.293657446214024</v>
      </c>
      <c r="M32" s="38">
        <f t="shared" si="7"/>
        <v>-50</v>
      </c>
      <c r="N32" s="86"/>
      <c r="O32" s="91"/>
    </row>
    <row r="33" spans="1:15" ht="13.5" thickBot="1">
      <c r="A33" s="15"/>
      <c r="B33" s="77" t="s">
        <v>37</v>
      </c>
      <c r="C33" s="78">
        <v>31231000</v>
      </c>
      <c r="D33" s="79">
        <v>16915000</v>
      </c>
      <c r="E33" s="80">
        <f t="shared" si="0"/>
        <v>-14316000</v>
      </c>
      <c r="F33" s="78">
        <v>30344000</v>
      </c>
      <c r="G33" s="79">
        <v>20344000</v>
      </c>
      <c r="H33" s="80">
        <f t="shared" si="1"/>
        <v>-10000000</v>
      </c>
      <c r="I33" s="80">
        <v>24736000</v>
      </c>
      <c r="J33" s="81">
        <f t="shared" si="2"/>
        <v>-45.839070154654024</v>
      </c>
      <c r="K33" s="82">
        <f t="shared" si="3"/>
        <v>-32.95544423938835</v>
      </c>
      <c r="L33" s="83">
        <f t="shared" si="6"/>
        <v>100</v>
      </c>
      <c r="M33" s="82">
        <f t="shared" si="7"/>
        <v>100</v>
      </c>
      <c r="N33" s="86"/>
      <c r="O33" s="90"/>
    </row>
    <row r="34" spans="1:14" ht="12.75" customHeight="1">
      <c r="A34" s="84"/>
      <c r="B34" s="97" t="s">
        <v>38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>
      <c r="A35" s="92"/>
      <c r="B35" s="96" t="s">
        <v>39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12.75" customHeight="1">
      <c r="A36" s="92"/>
      <c r="B36" s="96" t="s">
        <v>40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.75" customHeight="1">
      <c r="A37" s="9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2.75" customHeight="1">
      <c r="A38" s="86"/>
      <c r="B38" s="96" t="s">
        <v>42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password="F954" sheet="1" objects="1" scenarios="1"/>
  <mergeCells count="4">
    <mergeCell ref="C5:E5"/>
    <mergeCell ref="F5:H5"/>
    <mergeCell ref="J5:K5"/>
    <mergeCell ref="L5:M5"/>
  </mergeCells>
  <printOptions horizontalCentered="1"/>
  <pageMargins left="0.4" right="0.3" top="0.5" bottom="0.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2010-11-26T12:25:33Z</cp:lastPrinted>
  <dcterms:created xsi:type="dcterms:W3CDTF">2010-11-12T15:33:23Z</dcterms:created>
  <dcterms:modified xsi:type="dcterms:W3CDTF">2010-11-26T12:30:14Z</dcterms:modified>
  <cp:category/>
  <cp:version/>
  <cp:contentType/>
  <cp:contentStatus/>
</cp:coreProperties>
</file>